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benjamin/Downloads/Content for RTI 1.24.19/chapter 7/"/>
    </mc:Choice>
  </mc:AlternateContent>
  <xr:revisionPtr revIDLastSave="0" documentId="8_{63E1AA41-5BBB-D64E-A54F-1936718F1523}" xr6:coauthVersionLast="36" xr6:coauthVersionMax="36" xr10:uidLastSave="{00000000-0000-0000-0000-000000000000}"/>
  <bookViews>
    <workbookView xWindow="5580" yWindow="3560" windowWidth="27640" windowHeight="16940" xr2:uid="{2DD94165-7556-E246-B961-9F44F44AAB1E}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27" i="1"/>
  <c r="B26" i="1"/>
  <c r="B25" i="1"/>
  <c r="B23" i="1"/>
  <c r="B20" i="1"/>
  <c r="B18" i="1"/>
  <c r="B17" i="1"/>
  <c r="B16" i="1"/>
  <c r="B14" i="1"/>
  <c r="B12" i="1"/>
  <c r="B11" i="1"/>
  <c r="B9" i="1"/>
  <c r="B8" i="1"/>
  <c r="B7" i="1"/>
  <c r="B5" i="1"/>
</calcChain>
</file>

<file path=xl/sharedStrings.xml><?xml version="1.0" encoding="utf-8"?>
<sst xmlns="http://schemas.openxmlformats.org/spreadsheetml/2006/main" count="51" uniqueCount="26">
  <si>
    <t>Table 7.13. Total Borrowing upon Completion of a Bachelor's Degree, by Sector and Race and Ethnicity: 2015–16</t>
  </si>
  <si>
    <t>% Who Borrowed</t>
  </si>
  <si>
    <t>Average Amount Borrowed per Borrower</t>
  </si>
  <si>
    <t>Median Amount Borrowed per Borrower</t>
  </si>
  <si>
    <t>Average Amount Borrowed per Student</t>
  </si>
  <si>
    <t>Public Four-Year</t>
  </si>
  <si>
    <t>All racial and ethnic groups</t>
  </si>
  <si>
    <t>American Indian or Alaksa Native</t>
  </si>
  <si>
    <t>Asian</t>
  </si>
  <si>
    <t>Black</t>
  </si>
  <si>
    <t>Hispanic</t>
  </si>
  <si>
    <t>Native Hawaiian or other Pacific Islander</t>
  </si>
  <si>
    <t>‡</t>
  </si>
  <si>
    <t>White</t>
  </si>
  <si>
    <t>More than one race</t>
  </si>
  <si>
    <t>Private Nonprofit Four-Year</t>
  </si>
  <si>
    <t>For-Profit</t>
  </si>
  <si>
    <t>$27,039!</t>
  </si>
  <si>
    <t>$22,250!!</t>
  </si>
  <si>
    <t>$25,943!</t>
  </si>
  <si>
    <t>Source: U.S. Department of Education, National Postsecondary Student Aid Study, 2016</t>
  </si>
  <si>
    <t>Notes:</t>
  </si>
  <si>
    <t>Institutions were categorized into sectors based upon control of the institution and the length of the predominant award granted.</t>
  </si>
  <si>
    <t xml:space="preserve">‡ Estimate suppressed. Reporting standards not met. </t>
  </si>
  <si>
    <t>! Interpret with caution. Ratio of standard error to estimate is &gt;30% but &lt;50%.</t>
  </si>
  <si>
    <t>!! Interpret with caution. Ratio of standard error is &gt; 50%.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</si>
</sst>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0.0%"/>
    <numFmt numFmtId="165" formatCode="&quot;$&quot;#,##0"/>
    <numFmt numFmtId="166" formatCode="0.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/>
    <xf numFmtId="164" fontId="3" fillId="0" borderId="0" xfId="1" applyNumberFormat="1" applyFont="1" applyBorder="1" applyAlignment="1">
      <alignment horizontal="right" wrapText="1"/>
    </xf>
    <xf numFmtId="6" fontId="7" fillId="0" borderId="0" xfId="0" applyNumberFormat="1" applyFont="1" applyBorder="1" applyAlignment="1">
      <alignment horizontal="right" wrapText="1"/>
    </xf>
    <xf numFmtId="6" fontId="7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Fill="1"/>
    <xf numFmtId="164" fontId="3" fillId="0" borderId="0" xfId="1" applyNumberFormat="1" applyFont="1" applyFill="1" applyBorder="1" applyAlignment="1">
      <alignment horizontal="right" wrapText="1"/>
    </xf>
    <xf numFmtId="6" fontId="7" fillId="0" borderId="0" xfId="0" applyNumberFormat="1" applyFont="1" applyFill="1" applyBorder="1" applyAlignment="1">
      <alignment horizontal="right" wrapText="1"/>
    </xf>
    <xf numFmtId="6" fontId="7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7" fillId="0" borderId="0" xfId="0" applyFont="1" applyBorder="1" applyAlignment="1">
      <alignment horizontal="left" vertical="center"/>
    </xf>
    <xf numFmtId="6" fontId="7" fillId="0" borderId="0" xfId="0" applyNumberFormat="1" applyFont="1" applyBorder="1" applyAlignment="1">
      <alignment horizontal="right" vertical="center" wrapText="1"/>
    </xf>
    <xf numFmtId="6" fontId="7" fillId="0" borderId="0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wrapText="1"/>
    </xf>
    <xf numFmtId="6" fontId="7" fillId="0" borderId="0" xfId="0" applyNumberFormat="1" applyFont="1" applyFill="1" applyBorder="1" applyAlignment="1">
      <alignment horizontal="right" vertical="center" wrapText="1"/>
    </xf>
    <xf numFmtId="6" fontId="7" fillId="0" borderId="0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164" fontId="8" fillId="0" borderId="2" xfId="1" applyNumberFormat="1" applyFont="1" applyFill="1" applyBorder="1" applyAlignment="1">
      <alignment horizontal="right" wrapText="1"/>
    </xf>
    <xf numFmtId="165" fontId="0" fillId="0" borderId="2" xfId="0" applyNumberFormat="1" applyFill="1" applyBorder="1" applyAlignment="1">
      <alignment horizontal="right" wrapText="1"/>
    </xf>
    <xf numFmtId="165" fontId="8" fillId="0" borderId="2" xfId="0" applyNumberFormat="1" applyFont="1" applyFill="1" applyBorder="1"/>
    <xf numFmtId="0" fontId="5" fillId="0" borderId="0" xfId="0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right" wrapText="1"/>
    </xf>
    <xf numFmtId="0" fontId="6" fillId="0" borderId="0" xfId="0" applyFont="1" applyFill="1"/>
    <xf numFmtId="164" fontId="3" fillId="0" borderId="2" xfId="1" applyNumberFormat="1" applyFont="1" applyFill="1" applyBorder="1" applyAlignment="1">
      <alignment horizontal="right" wrapText="1"/>
    </xf>
    <xf numFmtId="6" fontId="7" fillId="0" borderId="2" xfId="0" applyNumberFormat="1" applyFont="1" applyFill="1" applyBorder="1" applyAlignment="1">
      <alignment horizontal="right" vertical="center" wrapText="1"/>
    </xf>
    <xf numFmtId="6" fontId="7" fillId="0" borderId="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right" wrapText="1"/>
    </xf>
    <xf numFmtId="1" fontId="3" fillId="0" borderId="0" xfId="0" applyNumberFormat="1" applyFont="1" applyAlignment="1">
      <alignment horizontal="right" wrapText="1"/>
    </xf>
    <xf numFmtId="0" fontId="9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Border="1" applyAlignment="1">
      <alignment horizontal="left" indent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9A4B5-F571-934E-B8AE-34039D46BF30}">
  <dimension ref="A1:H37"/>
  <sheetViews>
    <sheetView tabSelected="1" workbookViewId="0">
      <selection sqref="A1:XFD1048576"/>
    </sheetView>
  </sheetViews>
  <sheetFormatPr baseColWidth="10" defaultColWidth="11" defaultRowHeight="15" x14ac:dyDescent="0.2"/>
  <cols>
    <col min="1" max="1" width="32.1640625" style="2" customWidth="1"/>
    <col min="2" max="2" width="9" style="2" customWidth="1"/>
    <col min="3" max="3" width="12.1640625" style="2" customWidth="1"/>
    <col min="4" max="4" width="11.33203125" style="2" customWidth="1"/>
    <col min="5" max="5" width="12.6640625" style="2" customWidth="1"/>
    <col min="6" max="6" width="11" style="2"/>
    <col min="7" max="7" width="23.83203125" style="2" bestFit="1" customWidth="1"/>
    <col min="8" max="8" width="14.33203125" style="2" bestFit="1" customWidth="1"/>
    <col min="9" max="10" width="17.33203125" style="2" bestFit="1" customWidth="1"/>
    <col min="11" max="11" width="13.33203125" style="2" bestFit="1" customWidth="1"/>
    <col min="12" max="16384" width="11" style="2"/>
  </cols>
  <sheetData>
    <row r="1" spans="1:6" x14ac:dyDescent="0.2">
      <c r="A1" s="1" t="s">
        <v>0</v>
      </c>
    </row>
    <row r="2" spans="1:6" ht="16" thickBot="1" x14ac:dyDescent="0.25">
      <c r="A2" s="3"/>
    </row>
    <row r="3" spans="1:6" ht="82" thickTop="1" thickBot="1" x14ac:dyDescent="0.25">
      <c r="A3" s="4"/>
      <c r="B3" s="5" t="s">
        <v>1</v>
      </c>
      <c r="C3" s="5" t="s">
        <v>2</v>
      </c>
      <c r="D3" s="5" t="s">
        <v>3</v>
      </c>
      <c r="E3" s="6" t="s">
        <v>4</v>
      </c>
    </row>
    <row r="4" spans="1:6" ht="16" thickTop="1" x14ac:dyDescent="0.2">
      <c r="A4" s="7" t="s">
        <v>5</v>
      </c>
      <c r="B4" s="8"/>
      <c r="C4" s="9"/>
      <c r="D4" s="9"/>
      <c r="E4" s="10"/>
    </row>
    <row r="5" spans="1:6" x14ac:dyDescent="0.2">
      <c r="A5" s="11" t="s">
        <v>6</v>
      </c>
      <c r="B5" s="12">
        <f>66.6225/100</f>
        <v>0.66622500000000007</v>
      </c>
      <c r="C5" s="13">
        <v>27079</v>
      </c>
      <c r="D5" s="13">
        <v>25703</v>
      </c>
      <c r="E5" s="14">
        <v>18041</v>
      </c>
      <c r="F5" s="15"/>
    </row>
    <row r="6" spans="1:6" s="16" customFormat="1" x14ac:dyDescent="0.2">
      <c r="A6" s="16" t="s">
        <v>7</v>
      </c>
      <c r="B6" s="17">
        <v>0.79424799999999995</v>
      </c>
      <c r="C6" s="18">
        <v>24366.902300000002</v>
      </c>
      <c r="D6" s="18">
        <v>22168</v>
      </c>
      <c r="E6" s="19">
        <v>19353</v>
      </c>
      <c r="F6" s="20"/>
    </row>
    <row r="7" spans="1:6" x14ac:dyDescent="0.2">
      <c r="A7" s="21" t="s">
        <v>8</v>
      </c>
      <c r="B7" s="12">
        <f>56.4606/100</f>
        <v>0.56460599999999994</v>
      </c>
      <c r="C7" s="22">
        <v>20658</v>
      </c>
      <c r="D7" s="22">
        <v>20020</v>
      </c>
      <c r="E7" s="23">
        <v>11664</v>
      </c>
      <c r="F7" s="15"/>
    </row>
    <row r="8" spans="1:6" x14ac:dyDescent="0.2">
      <c r="A8" s="21" t="s">
        <v>9</v>
      </c>
      <c r="B8" s="12">
        <f>83.6796/100</f>
        <v>0.83679599999999998</v>
      </c>
      <c r="C8" s="22">
        <v>30613</v>
      </c>
      <c r="D8" s="22">
        <v>29750</v>
      </c>
      <c r="E8" s="23">
        <v>25617</v>
      </c>
      <c r="F8" s="15"/>
    </row>
    <row r="9" spans="1:6" x14ac:dyDescent="0.2">
      <c r="A9" s="21" t="s">
        <v>10</v>
      </c>
      <c r="B9" s="12">
        <f>63.374/100</f>
        <v>0.63373999999999997</v>
      </c>
      <c r="C9" s="22">
        <v>22322</v>
      </c>
      <c r="D9" s="22">
        <v>20000</v>
      </c>
      <c r="E9" s="23">
        <v>14146</v>
      </c>
      <c r="F9" s="15"/>
    </row>
    <row r="10" spans="1:6" s="16" customFormat="1" ht="16" x14ac:dyDescent="0.2">
      <c r="A10" s="24" t="s">
        <v>11</v>
      </c>
      <c r="B10" s="17">
        <v>0.84805799999999998</v>
      </c>
      <c r="C10" s="25" t="s">
        <v>12</v>
      </c>
      <c r="D10" s="25" t="s">
        <v>12</v>
      </c>
      <c r="E10" s="25" t="s">
        <v>12</v>
      </c>
      <c r="F10" s="20"/>
    </row>
    <row r="11" spans="1:6" s="16" customFormat="1" x14ac:dyDescent="0.2">
      <c r="A11" s="24" t="s">
        <v>13</v>
      </c>
      <c r="B11" s="17">
        <f>68.5887/100</f>
        <v>0.68588700000000002</v>
      </c>
      <c r="C11" s="26">
        <v>28079</v>
      </c>
      <c r="D11" s="26">
        <v>26020</v>
      </c>
      <c r="E11" s="27">
        <v>19259</v>
      </c>
      <c r="F11" s="20"/>
    </row>
    <row r="12" spans="1:6" s="16" customFormat="1" ht="17" thickBot="1" x14ac:dyDescent="0.25">
      <c r="A12" s="28" t="s">
        <v>14</v>
      </c>
      <c r="B12" s="29">
        <f>74.6468/100</f>
        <v>0.74646800000000002</v>
      </c>
      <c r="C12" s="30">
        <v>28679.841799999998</v>
      </c>
      <c r="D12" s="30">
        <v>27140</v>
      </c>
      <c r="E12" s="31">
        <v>21408.584148762398</v>
      </c>
      <c r="F12" s="20"/>
    </row>
    <row r="13" spans="1:6" ht="16" thickTop="1" x14ac:dyDescent="0.2">
      <c r="A13" s="32" t="s">
        <v>15</v>
      </c>
      <c r="B13" s="33"/>
      <c r="C13" s="22"/>
      <c r="D13" s="22"/>
      <c r="E13" s="23"/>
      <c r="F13" s="15"/>
    </row>
    <row r="14" spans="1:6" s="16" customFormat="1" x14ac:dyDescent="0.2">
      <c r="A14" s="34" t="s">
        <v>6</v>
      </c>
      <c r="B14" s="17">
        <f>68.7077/100</f>
        <v>0.68707700000000005</v>
      </c>
      <c r="C14" s="26">
        <v>31435</v>
      </c>
      <c r="D14" s="26">
        <v>27000</v>
      </c>
      <c r="E14" s="27">
        <v>21598</v>
      </c>
      <c r="F14" s="20"/>
    </row>
    <row r="15" spans="1:6" s="16" customFormat="1" x14ac:dyDescent="0.2">
      <c r="A15" s="16" t="s">
        <v>7</v>
      </c>
      <c r="B15" s="17">
        <v>0.72924800000000001</v>
      </c>
      <c r="C15" s="27" t="s">
        <v>12</v>
      </c>
      <c r="D15" s="27" t="s">
        <v>12</v>
      </c>
      <c r="E15" s="27" t="s">
        <v>12</v>
      </c>
      <c r="F15" s="20"/>
    </row>
    <row r="16" spans="1:6" s="16" customFormat="1" x14ac:dyDescent="0.2">
      <c r="A16" s="24" t="s">
        <v>8</v>
      </c>
      <c r="B16" s="17">
        <f>57.0456/100</f>
        <v>0.57045599999999996</v>
      </c>
      <c r="C16" s="26">
        <v>29145</v>
      </c>
      <c r="D16" s="26">
        <v>25250</v>
      </c>
      <c r="E16" s="27">
        <v>16626</v>
      </c>
      <c r="F16" s="20"/>
    </row>
    <row r="17" spans="1:8" s="16" customFormat="1" x14ac:dyDescent="0.2">
      <c r="A17" s="24" t="s">
        <v>9</v>
      </c>
      <c r="B17" s="17">
        <f>88.6224/100</f>
        <v>0.88622400000000001</v>
      </c>
      <c r="C17" s="26">
        <v>36093</v>
      </c>
      <c r="D17" s="26">
        <v>35693</v>
      </c>
      <c r="E17" s="27">
        <v>31987</v>
      </c>
      <c r="F17" s="20"/>
    </row>
    <row r="18" spans="1:8" s="16" customFormat="1" x14ac:dyDescent="0.2">
      <c r="A18" s="24" t="s">
        <v>10</v>
      </c>
      <c r="B18" s="17">
        <f>74.5368/100</f>
        <v>0.74536800000000003</v>
      </c>
      <c r="C18" s="26">
        <v>25612</v>
      </c>
      <c r="D18" s="26">
        <v>25000</v>
      </c>
      <c r="E18" s="27">
        <v>19091</v>
      </c>
      <c r="F18" s="20"/>
    </row>
    <row r="19" spans="1:8" s="16" customFormat="1" x14ac:dyDescent="0.2">
      <c r="A19" s="24" t="s">
        <v>11</v>
      </c>
      <c r="B19" s="27" t="s">
        <v>12</v>
      </c>
      <c r="C19" s="27" t="s">
        <v>12</v>
      </c>
      <c r="D19" s="27" t="s">
        <v>12</v>
      </c>
      <c r="E19" s="27" t="s">
        <v>12</v>
      </c>
      <c r="F19" s="20"/>
    </row>
    <row r="20" spans="1:8" s="16" customFormat="1" x14ac:dyDescent="0.2">
      <c r="A20" s="24" t="s">
        <v>13</v>
      </c>
      <c r="B20" s="17">
        <f>70.6366/100</f>
        <v>0.70636600000000005</v>
      </c>
      <c r="C20" s="26">
        <v>31925</v>
      </c>
      <c r="D20" s="26">
        <v>27000</v>
      </c>
      <c r="E20" s="27">
        <v>22551</v>
      </c>
      <c r="F20" s="20"/>
    </row>
    <row r="21" spans="1:8" s="16" customFormat="1" ht="16" thickBot="1" x14ac:dyDescent="0.25">
      <c r="A21" s="28" t="s">
        <v>14</v>
      </c>
      <c r="B21" s="35">
        <v>0.67014399999999996</v>
      </c>
      <c r="C21" s="36">
        <v>29994.7598</v>
      </c>
      <c r="D21" s="36">
        <v>27000</v>
      </c>
      <c r="E21" s="37">
        <v>20100</v>
      </c>
      <c r="F21" s="20"/>
    </row>
    <row r="22" spans="1:8" s="16" customFormat="1" ht="16" thickTop="1" x14ac:dyDescent="0.2">
      <c r="A22" s="38" t="s">
        <v>16</v>
      </c>
      <c r="B22" s="17"/>
      <c r="C22" s="26"/>
      <c r="D22" s="26"/>
      <c r="E22" s="27"/>
      <c r="F22" s="20"/>
    </row>
    <row r="23" spans="1:8" s="16" customFormat="1" x14ac:dyDescent="0.2">
      <c r="A23" s="34" t="s">
        <v>6</v>
      </c>
      <c r="B23" s="17">
        <f>86.0521/100</f>
        <v>0.86052099999999998</v>
      </c>
      <c r="C23" s="26">
        <v>40583</v>
      </c>
      <c r="D23" s="26">
        <v>42544</v>
      </c>
      <c r="E23" s="27">
        <v>34923</v>
      </c>
    </row>
    <row r="24" spans="1:8" s="16" customFormat="1" x14ac:dyDescent="0.2">
      <c r="A24" s="16" t="s">
        <v>7</v>
      </c>
      <c r="B24" s="17">
        <v>0.87244699999999997</v>
      </c>
      <c r="C24" s="26">
        <v>40010.253900000003</v>
      </c>
      <c r="D24" s="26">
        <v>38474</v>
      </c>
      <c r="E24" s="27">
        <v>34907</v>
      </c>
    </row>
    <row r="25" spans="1:8" s="16" customFormat="1" x14ac:dyDescent="0.2">
      <c r="A25" s="24" t="s">
        <v>8</v>
      </c>
      <c r="B25" s="39">
        <f>88.8518/100</f>
        <v>0.88851799999999992</v>
      </c>
      <c r="C25" s="26">
        <v>43186</v>
      </c>
      <c r="D25" s="26">
        <v>44000</v>
      </c>
      <c r="E25" s="27">
        <v>38371</v>
      </c>
    </row>
    <row r="26" spans="1:8" s="16" customFormat="1" x14ac:dyDescent="0.2">
      <c r="A26" s="24" t="s">
        <v>9</v>
      </c>
      <c r="B26" s="39">
        <f>90.891/100</f>
        <v>0.90891000000000011</v>
      </c>
      <c r="C26" s="26">
        <v>42046</v>
      </c>
      <c r="D26" s="26">
        <v>45000</v>
      </c>
      <c r="E26" s="27">
        <v>38216</v>
      </c>
    </row>
    <row r="27" spans="1:8" s="16" customFormat="1" x14ac:dyDescent="0.2">
      <c r="A27" s="24" t="s">
        <v>10</v>
      </c>
      <c r="B27" s="39">
        <f>84.5769/100</f>
        <v>0.84576899999999999</v>
      </c>
      <c r="C27" s="26">
        <v>37962</v>
      </c>
      <c r="D27" s="26">
        <v>39812</v>
      </c>
      <c r="E27" s="27">
        <v>32107</v>
      </c>
    </row>
    <row r="28" spans="1:8" s="16" customFormat="1" ht="16" x14ac:dyDescent="0.2">
      <c r="A28" s="24" t="s">
        <v>11</v>
      </c>
      <c r="B28" s="39">
        <v>0.95949200000000001</v>
      </c>
      <c r="C28" s="26" t="s">
        <v>17</v>
      </c>
      <c r="D28" s="26" t="s">
        <v>18</v>
      </c>
      <c r="E28" s="27" t="s">
        <v>19</v>
      </c>
    </row>
    <row r="29" spans="1:8" s="16" customFormat="1" x14ac:dyDescent="0.2">
      <c r="A29" s="24" t="s">
        <v>13</v>
      </c>
      <c r="B29" s="17">
        <f>85.0635/100</f>
        <v>0.85063500000000003</v>
      </c>
      <c r="C29" s="26">
        <v>41134</v>
      </c>
      <c r="D29" s="26">
        <v>42650</v>
      </c>
      <c r="E29" s="27">
        <v>34990</v>
      </c>
    </row>
    <row r="30" spans="1:8" s="16" customFormat="1" ht="16" thickBot="1" x14ac:dyDescent="0.25">
      <c r="A30" s="28" t="s">
        <v>14</v>
      </c>
      <c r="B30" s="35">
        <v>0.89500000000000002</v>
      </c>
      <c r="C30" s="36">
        <v>38560</v>
      </c>
      <c r="D30" s="36">
        <v>39558</v>
      </c>
      <c r="E30" s="37">
        <v>34517</v>
      </c>
    </row>
    <row r="31" spans="1:8" ht="16" thickTop="1" x14ac:dyDescent="0.2">
      <c r="A31" s="15"/>
      <c r="B31" s="15"/>
      <c r="C31" s="15"/>
      <c r="D31" s="15"/>
      <c r="E31" s="15"/>
    </row>
    <row r="32" spans="1:8" x14ac:dyDescent="0.2">
      <c r="A32" s="2" t="s">
        <v>20</v>
      </c>
      <c r="H32" s="40"/>
    </row>
    <row r="33" spans="1:8" x14ac:dyDescent="0.2">
      <c r="A33" s="2" t="s">
        <v>21</v>
      </c>
      <c r="H33" s="40"/>
    </row>
    <row r="34" spans="1:8" x14ac:dyDescent="0.2">
      <c r="A34" s="41" t="s">
        <v>22</v>
      </c>
      <c r="H34" s="40"/>
    </row>
    <row r="35" spans="1:8" x14ac:dyDescent="0.2">
      <c r="A35" s="42" t="s">
        <v>23</v>
      </c>
      <c r="G35" s="43"/>
      <c r="H35" s="40"/>
    </row>
    <row r="36" spans="1:8" x14ac:dyDescent="0.2">
      <c r="A36" s="2" t="s">
        <v>24</v>
      </c>
    </row>
    <row r="37" spans="1:8" x14ac:dyDescent="0.2">
      <c r="A37" s="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Benjamin, Reed</dc:creator>
  <cp:lastModifiedBy>Benjamin, Reed</cp:lastModifiedBy>
  <dcterms:created xsi:type="dcterms:W3CDTF">2019-01-28T22:08:55Z</dcterms:created>
  <dcterms:modified xsi:type="dcterms:W3CDTF">2019-01-28T22:09:02Z</dcterms:modified>
</cp:coreProperties>
</file>