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hansen/Desktop/WORK/ACE/Client Content/_Site Content/_FINAL_Content for RTI 1.24.19/"/>
    </mc:Choice>
  </mc:AlternateContent>
  <xr:revisionPtr revIDLastSave="0" documentId="13_ncr:1_{638756C7-4F34-794F-8E23-AB65917A9FDF}" xr6:coauthVersionLast="45" xr6:coauthVersionMax="45" xr10:uidLastSave="{00000000-0000-0000-0000-000000000000}"/>
  <bookViews>
    <workbookView xWindow="0" yWindow="460" windowWidth="33600" windowHeight="19440" tabRatio="988" firstSheet="4" activeTab="20" xr2:uid="{00000000-000D-0000-FFFF-FFFF00000000}"/>
  </bookViews>
  <sheets>
    <sheet name="F10.1" sheetId="18" r:id="rId1"/>
    <sheet name="F10.2" sheetId="46" r:id="rId2"/>
    <sheet name="F10.3" sheetId="17" r:id="rId3"/>
    <sheet name="36.2" sheetId="7" state="hidden" r:id="rId4"/>
    <sheet name="F10.4" sheetId="37" r:id="rId5"/>
    <sheet name="F10.5" sheetId="32" r:id="rId6"/>
    <sheet name="T10.1" sheetId="38" r:id="rId7"/>
    <sheet name="F10.6" sheetId="28" r:id="rId8"/>
    <sheet name="F10.7" sheetId="29" r:id="rId9"/>
    <sheet name="T10.2" sheetId="30" r:id="rId10"/>
    <sheet name="F10.8" sheetId="33" r:id="rId11"/>
    <sheet name="F10.9" sheetId="34" r:id="rId12"/>
    <sheet name="T10.3" sheetId="36" r:id="rId13"/>
    <sheet name="F10.10" sheetId="27" r:id="rId14"/>
    <sheet name="F10.11" sheetId="39" r:id="rId15"/>
    <sheet name="T10.4" sheetId="35" r:id="rId16"/>
    <sheet name="F10.12" sheetId="40" r:id="rId17"/>
    <sheet name="F10.13" sheetId="41" r:id="rId18"/>
    <sheet name="F10.14" sheetId="42" r:id="rId19"/>
    <sheet name="F10.15" sheetId="3" r:id="rId20"/>
    <sheet name="F10.16" sheetId="43" r:id="rId21"/>
    <sheet name="F10.17" sheetId="8" r:id="rId22"/>
    <sheet name="F10.18" sheetId="10" r:id="rId23"/>
    <sheet name="F10.19" sheetId="9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4" i="7" l="1"/>
  <c r="AO84" i="7" s="1"/>
  <c r="AS84" i="7"/>
  <c r="AT84" i="7"/>
  <c r="AN84" i="7"/>
  <c r="AG82" i="7"/>
  <c r="AR82" i="7" s="1"/>
  <c r="AQ82" i="7"/>
  <c r="AG80" i="7"/>
  <c r="AS80" i="7" s="1"/>
  <c r="AO80" i="7"/>
  <c r="AP80" i="7"/>
  <c r="AQ80" i="7"/>
  <c r="AR80" i="7"/>
  <c r="AT80" i="7"/>
  <c r="AN80" i="7"/>
  <c r="AG78" i="7"/>
  <c r="AO78" i="7" s="1"/>
  <c r="AR78" i="7"/>
  <c r="AS78" i="7"/>
  <c r="AT78" i="7"/>
  <c r="AN78" i="7"/>
  <c r="AG76" i="7"/>
  <c r="AR76" i="7" s="1"/>
  <c r="AQ76" i="7"/>
  <c r="AG74" i="7"/>
  <c r="AS74" i="7" s="1"/>
  <c r="AO74" i="7"/>
  <c r="AP74" i="7"/>
  <c r="AQ74" i="7"/>
  <c r="AR74" i="7"/>
  <c r="AT74" i="7"/>
  <c r="AN74" i="7"/>
  <c r="AG72" i="7"/>
  <c r="AO72" i="7" s="1"/>
  <c r="AR72" i="7"/>
  <c r="AS72" i="7"/>
  <c r="AT72" i="7"/>
  <c r="AN72" i="7"/>
  <c r="AG70" i="7"/>
  <c r="AR70" i="7" s="1"/>
  <c r="AQ70" i="7"/>
  <c r="AG68" i="7"/>
  <c r="AS68" i="7" s="1"/>
  <c r="AO68" i="7"/>
  <c r="AP68" i="7"/>
  <c r="AQ68" i="7"/>
  <c r="AR68" i="7"/>
  <c r="AT68" i="7"/>
  <c r="AN68" i="7"/>
  <c r="AG66" i="7"/>
  <c r="AO66" i="7" s="1"/>
  <c r="AR66" i="7"/>
  <c r="AS66" i="7"/>
  <c r="AT66" i="7"/>
  <c r="AN66" i="7"/>
  <c r="AM67" i="7"/>
  <c r="AM68" i="7"/>
  <c r="AM69" i="7"/>
  <c r="AM70" i="7"/>
  <c r="AM71" i="7"/>
  <c r="AM75" i="7"/>
  <c r="AM76" i="7"/>
  <c r="AM77" i="7"/>
  <c r="AM78" i="7"/>
  <c r="AM79" i="7"/>
  <c r="AM80" i="7"/>
  <c r="AM81" i="7"/>
  <c r="AM82" i="7"/>
  <c r="AM83" i="7"/>
  <c r="AL69" i="7"/>
  <c r="AL70" i="7"/>
  <c r="AL71" i="7"/>
  <c r="AL72" i="7"/>
  <c r="AL73" i="7"/>
  <c r="AL74" i="7"/>
  <c r="AL75" i="7"/>
  <c r="AL76" i="7"/>
  <c r="AL77" i="7"/>
  <c r="AL81" i="7"/>
  <c r="AL82" i="7"/>
  <c r="AL83" i="7"/>
  <c r="AL84" i="7"/>
  <c r="AK67" i="7"/>
  <c r="AK68" i="7"/>
  <c r="AK69" i="7"/>
  <c r="AK70" i="7"/>
  <c r="AK71" i="7"/>
  <c r="AK75" i="7"/>
  <c r="AK76" i="7"/>
  <c r="AK77" i="7"/>
  <c r="AK78" i="7"/>
  <c r="AK79" i="7"/>
  <c r="AK80" i="7"/>
  <c r="AK81" i="7"/>
  <c r="AK82" i="7"/>
  <c r="AK83" i="7"/>
  <c r="AJ69" i="7"/>
  <c r="AJ70" i="7"/>
  <c r="AJ71" i="7"/>
  <c r="AJ72" i="7"/>
  <c r="AJ73" i="7"/>
  <c r="AJ74" i="7"/>
  <c r="AJ75" i="7"/>
  <c r="AJ76" i="7"/>
  <c r="AJ77" i="7"/>
  <c r="AJ81" i="7"/>
  <c r="AJ82" i="7"/>
  <c r="AJ83" i="7"/>
  <c r="AJ84" i="7"/>
  <c r="AI67" i="7"/>
  <c r="AI68" i="7"/>
  <c r="AI69" i="7"/>
  <c r="AI70" i="7"/>
  <c r="AI71" i="7"/>
  <c r="AI75" i="7"/>
  <c r="AI76" i="7"/>
  <c r="AI77" i="7"/>
  <c r="AI78" i="7"/>
  <c r="AI79" i="7"/>
  <c r="AI80" i="7"/>
  <c r="AI81" i="7"/>
  <c r="AI82" i="7"/>
  <c r="AI83" i="7"/>
  <c r="AH69" i="7"/>
  <c r="AH70" i="7"/>
  <c r="AH71" i="7"/>
  <c r="AH72" i="7"/>
  <c r="AH73" i="7"/>
  <c r="AH74" i="7"/>
  <c r="AH75" i="7"/>
  <c r="AH76" i="7"/>
  <c r="AH77" i="7"/>
  <c r="AH81" i="7"/>
  <c r="AH82" i="7"/>
  <c r="AH83" i="7"/>
  <c r="AH84" i="7"/>
  <c r="AI66" i="7"/>
  <c r="AJ66" i="7"/>
  <c r="AK66" i="7"/>
  <c r="AL66" i="7"/>
  <c r="AM66" i="7"/>
  <c r="AG64" i="7"/>
  <c r="AO64" i="7" s="1"/>
  <c r="AS64" i="7"/>
  <c r="AN64" i="7"/>
  <c r="AG62" i="7"/>
  <c r="AO62" i="7" s="1"/>
  <c r="AN62" i="7"/>
  <c r="AG60" i="7"/>
  <c r="AO60" i="7" s="1"/>
  <c r="AG58" i="7"/>
  <c r="AO58" i="7"/>
  <c r="AQ58" i="7"/>
  <c r="AR58" i="7"/>
  <c r="AS58" i="7"/>
  <c r="AN58" i="7"/>
  <c r="AG56" i="7"/>
  <c r="AS56" i="7" s="1"/>
  <c r="AO56" i="7"/>
  <c r="AG54" i="7"/>
  <c r="AO54" i="7" s="1"/>
  <c r="AQ54" i="7"/>
  <c r="AR54" i="7"/>
  <c r="AS54" i="7"/>
  <c r="AN54" i="7"/>
  <c r="AG52" i="7"/>
  <c r="AR52" i="7" s="1"/>
  <c r="AN52" i="7"/>
  <c r="AG50" i="7"/>
  <c r="AO50" i="7" s="1"/>
  <c r="AS50" i="7"/>
  <c r="AN50" i="7"/>
  <c r="AG48" i="7"/>
  <c r="AP48" i="7" s="1"/>
  <c r="AO48" i="7"/>
  <c r="AG46" i="7"/>
  <c r="AM49" i="7" s="1"/>
  <c r="AM47" i="7"/>
  <c r="AM57" i="7"/>
  <c r="AM58" i="7"/>
  <c r="AM59" i="7"/>
  <c r="AM62" i="7"/>
  <c r="AM63" i="7"/>
  <c r="AL53" i="7"/>
  <c r="AL55" i="7"/>
  <c r="AL56" i="7"/>
  <c r="AL57" i="7"/>
  <c r="AL60" i="7"/>
  <c r="AL61" i="7"/>
  <c r="AK51" i="7"/>
  <c r="AK53" i="7"/>
  <c r="AK54" i="7"/>
  <c r="AK55" i="7"/>
  <c r="AK58" i="7"/>
  <c r="AK59" i="7"/>
  <c r="AJ49" i="7"/>
  <c r="AJ51" i="7"/>
  <c r="AJ52" i="7"/>
  <c r="AJ53" i="7"/>
  <c r="AJ56" i="7"/>
  <c r="AJ57" i="7"/>
  <c r="AI47" i="7"/>
  <c r="AI49" i="7"/>
  <c r="AI50" i="7"/>
  <c r="AI51" i="7"/>
  <c r="AI54" i="7"/>
  <c r="AI55" i="7"/>
  <c r="AI63" i="7"/>
  <c r="AH47" i="7"/>
  <c r="AH48" i="7"/>
  <c r="AH49" i="7"/>
  <c r="AH52" i="7"/>
  <c r="AH53" i="7"/>
  <c r="AH61" i="7"/>
  <c r="AH63" i="7"/>
  <c r="AH64" i="7"/>
  <c r="AI46" i="7"/>
  <c r="AL46" i="7"/>
  <c r="AM46" i="7"/>
  <c r="AG44" i="7"/>
  <c r="AO44" i="7" s="1"/>
  <c r="AG42" i="7"/>
  <c r="AQ42" i="7" s="1"/>
  <c r="AO42" i="7"/>
  <c r="AP42" i="7"/>
  <c r="AR42" i="7"/>
  <c r="AS42" i="7"/>
  <c r="AT42" i="7"/>
  <c r="AG40" i="7"/>
  <c r="AS40" i="7" s="1"/>
  <c r="AO40" i="7"/>
  <c r="AG38" i="7"/>
  <c r="AO38" i="7" s="1"/>
  <c r="AP38" i="7"/>
  <c r="AR38" i="7"/>
  <c r="AS38" i="7"/>
  <c r="AT38" i="7"/>
  <c r="AG36" i="7"/>
  <c r="AO36" i="7" s="1"/>
  <c r="AT36" i="7"/>
  <c r="AG34" i="7"/>
  <c r="AO34" i="7" s="1"/>
  <c r="AS34" i="7"/>
  <c r="AT34" i="7"/>
  <c r="AG32" i="7"/>
  <c r="AQ32" i="7" s="1"/>
  <c r="AO32" i="7"/>
  <c r="AG30" i="7"/>
  <c r="AP30" i="7" s="1"/>
  <c r="AO30" i="7"/>
  <c r="AG28" i="7"/>
  <c r="AQ28" i="7" s="1"/>
  <c r="AO28" i="7"/>
  <c r="AS28" i="7"/>
  <c r="AT28" i="7"/>
  <c r="AG26" i="7"/>
  <c r="AM31" i="7" s="1"/>
  <c r="AM30" i="7"/>
  <c r="AM39" i="7"/>
  <c r="AM40" i="7"/>
  <c r="AM42" i="7"/>
  <c r="AL28" i="7"/>
  <c r="AL37" i="7"/>
  <c r="AL38" i="7"/>
  <c r="AL40" i="7"/>
  <c r="AL44" i="7"/>
  <c r="AK35" i="7"/>
  <c r="AK36" i="7"/>
  <c r="AK38" i="7"/>
  <c r="AK42" i="7"/>
  <c r="AJ33" i="7"/>
  <c r="AJ34" i="7"/>
  <c r="AJ36" i="7"/>
  <c r="AJ40" i="7"/>
  <c r="AI31" i="7"/>
  <c r="AI32" i="7"/>
  <c r="AI34" i="7"/>
  <c r="AI36" i="7"/>
  <c r="AI37" i="7"/>
  <c r="AI44" i="7"/>
  <c r="AH27" i="7"/>
  <c r="AH28" i="7"/>
  <c r="AH31" i="7"/>
  <c r="AH38" i="7"/>
  <c r="AH39" i="7"/>
  <c r="AH40" i="7"/>
  <c r="AH43" i="7"/>
  <c r="AH26" i="7"/>
  <c r="AA86" i="7"/>
  <c r="AG86" i="7" s="1"/>
  <c r="AB86" i="7"/>
  <c r="AC86" i="7"/>
  <c r="AD86" i="7"/>
  <c r="AE86" i="7"/>
  <c r="AF86" i="7"/>
  <c r="AG6" i="7"/>
  <c r="AK7" i="7" s="1"/>
  <c r="N86" i="7"/>
  <c r="N30" i="7"/>
  <c r="N8" i="7"/>
  <c r="AG10" i="7"/>
  <c r="AP10" i="7" s="1"/>
  <c r="AR10" i="7"/>
  <c r="AG12" i="7"/>
  <c r="AO12" i="7" s="1"/>
  <c r="AR12" i="7"/>
  <c r="AG14" i="7"/>
  <c r="AP14" i="7" s="1"/>
  <c r="AO14" i="7"/>
  <c r="AN14" i="7"/>
  <c r="AQ14" i="7"/>
  <c r="AG16" i="7"/>
  <c r="AN16" i="7" s="1"/>
  <c r="AO16" i="7"/>
  <c r="AG18" i="7"/>
  <c r="AO18" i="7"/>
  <c r="AN18" i="7"/>
  <c r="AT18" i="7" s="1"/>
  <c r="AQ18" i="7"/>
  <c r="AR18" i="7"/>
  <c r="AG20" i="7"/>
  <c r="AR20" i="7" s="1"/>
  <c r="AQ20" i="7"/>
  <c r="AG22" i="7"/>
  <c r="AO22" i="7" s="1"/>
  <c r="AT22" i="7" s="1"/>
  <c r="AN22" i="7"/>
  <c r="AQ22" i="7"/>
  <c r="AR22" i="7"/>
  <c r="AG24" i="7"/>
  <c r="AQ24" i="7" s="1"/>
  <c r="AO24" i="7"/>
  <c r="AN24" i="7"/>
  <c r="AG8" i="7"/>
  <c r="AO8" i="7" s="1"/>
  <c r="AM7" i="7"/>
  <c r="AL7" i="7"/>
  <c r="AI7" i="7"/>
  <c r="AI6" i="7"/>
  <c r="AH8" i="7"/>
  <c r="AH10" i="7"/>
  <c r="AH16" i="7"/>
  <c r="AH18" i="7"/>
  <c r="AH24" i="7"/>
  <c r="AM8" i="7"/>
  <c r="AH1" i="7"/>
  <c r="AH7" i="7"/>
  <c r="AI18" i="7"/>
  <c r="AI14" i="7"/>
  <c r="AJ20" i="7"/>
  <c r="AJ16" i="7"/>
  <c r="AK22" i="7"/>
  <c r="AK18" i="7"/>
  <c r="AL24" i="7"/>
  <c r="AL20" i="7"/>
  <c r="AL8" i="7"/>
  <c r="AM22" i="7"/>
  <c r="AM10" i="7"/>
  <c r="AH6" i="7"/>
  <c r="AI20" i="7"/>
  <c r="AI16" i="7"/>
  <c r="AJ22" i="7"/>
  <c r="AJ18" i="7"/>
  <c r="AK24" i="7"/>
  <c r="AK20" i="7"/>
  <c r="AK8" i="7"/>
  <c r="AL22" i="7"/>
  <c r="AL10" i="7"/>
  <c r="AM24" i="7"/>
  <c r="AM12" i="7"/>
  <c r="AN28" i="7"/>
  <c r="AN32" i="7"/>
  <c r="AQ36" i="7"/>
  <c r="AN36" i="7"/>
  <c r="AN40" i="7"/>
  <c r="AQ44" i="7"/>
  <c r="AN44" i="7"/>
  <c r="AP56" i="7"/>
  <c r="AT56" i="7"/>
  <c r="AP60" i="7"/>
  <c r="AT60" i="7"/>
  <c r="AP64" i="7"/>
  <c r="AT64" i="7"/>
  <c r="AM16" i="7"/>
  <c r="AL14" i="7"/>
  <c r="AK12" i="7"/>
  <c r="AJ10" i="7"/>
  <c r="AI8" i="7"/>
  <c r="AI24" i="7"/>
  <c r="AM14" i="7"/>
  <c r="AL12" i="7"/>
  <c r="AK10" i="7"/>
  <c r="AJ8" i="7"/>
  <c r="AJ24" i="7"/>
  <c r="AI22" i="7"/>
  <c r="AH2" i="7"/>
  <c r="AH3" i="7" s="1"/>
  <c r="AH22" i="7"/>
  <c r="AH14" i="7"/>
  <c r="AM6" i="7"/>
  <c r="AJ7" i="7"/>
  <c r="AP24" i="7"/>
  <c r="AP22" i="7"/>
  <c r="AP18" i="7"/>
  <c r="AR28" i="7"/>
  <c r="AR32" i="7"/>
  <c r="AR36" i="7"/>
  <c r="AR44" i="7"/>
  <c r="AR48" i="7"/>
  <c r="AR60" i="7"/>
  <c r="AR64" i="7"/>
  <c r="AM20" i="7"/>
  <c r="AL18" i="7"/>
  <c r="AK16" i="7"/>
  <c r="AJ14" i="7"/>
  <c r="AI12" i="7"/>
  <c r="AL6" i="7"/>
  <c r="AM18" i="7"/>
  <c r="AL16" i="7"/>
  <c r="AK14" i="7"/>
  <c r="AJ12" i="7"/>
  <c r="AI10" i="7"/>
  <c r="AJ6" i="7"/>
  <c r="AH20" i="7"/>
  <c r="AH12" i="7"/>
  <c r="AK6" i="7"/>
  <c r="AS22" i="7"/>
  <c r="AS18" i="7"/>
  <c r="AS14" i="7"/>
  <c r="AS12" i="7"/>
  <c r="AS10" i="7"/>
  <c r="AM33" i="7"/>
  <c r="AM37" i="7"/>
  <c r="AK29" i="7"/>
  <c r="AK33" i="7"/>
  <c r="AK37" i="7"/>
  <c r="AJ27" i="7"/>
  <c r="AJ31" i="7"/>
  <c r="AP28" i="7"/>
  <c r="AQ30" i="7"/>
  <c r="AN30" i="7"/>
  <c r="AP32" i="7"/>
  <c r="AQ34" i="7"/>
  <c r="AN34" i="7"/>
  <c r="AP36" i="7"/>
  <c r="AQ38" i="7"/>
  <c r="AN38" i="7"/>
  <c r="AN42" i="7"/>
  <c r="AP44" i="7"/>
  <c r="AM48" i="7"/>
  <c r="AM52" i="7"/>
  <c r="AM56" i="7"/>
  <c r="AM60" i="7"/>
  <c r="AM64" i="7"/>
  <c r="AL50" i="7"/>
  <c r="AK56" i="7"/>
  <c r="AK60" i="7"/>
  <c r="AK64" i="7"/>
  <c r="AJ50" i="7"/>
  <c r="AJ54" i="7"/>
  <c r="AJ58" i="7"/>
  <c r="AJ62" i="7"/>
  <c r="AH50" i="7"/>
  <c r="AH54" i="7"/>
  <c r="AH58" i="7"/>
  <c r="AH62" i="7"/>
  <c r="AJ46" i="7"/>
  <c r="AH46" i="7"/>
  <c r="AQ48" i="7"/>
  <c r="AP50" i="7"/>
  <c r="AT50" i="7"/>
  <c r="AP54" i="7"/>
  <c r="AT54" i="7"/>
  <c r="AQ56" i="7"/>
  <c r="AP58" i="7"/>
  <c r="AT58" i="7"/>
  <c r="AQ60" i="7"/>
  <c r="AP62" i="7"/>
  <c r="AT62" i="7"/>
  <c r="AQ64" i="7"/>
  <c r="AR24" i="7" l="1"/>
  <c r="AT24" i="7" s="1"/>
  <c r="AN20" i="7"/>
  <c r="AQ10" i="7"/>
  <c r="AH42" i="7"/>
  <c r="AH30" i="7"/>
  <c r="AJ38" i="7"/>
  <c r="AK40" i="7"/>
  <c r="AL42" i="7"/>
  <c r="AM44" i="7"/>
  <c r="AM28" i="7"/>
  <c r="AS36" i="7"/>
  <c r="AS52" i="7"/>
  <c r="AS62" i="7"/>
  <c r="AP70" i="7"/>
  <c r="AP76" i="7"/>
  <c r="AP82" i="7"/>
  <c r="AK41" i="7"/>
  <c r="AM29" i="7"/>
  <c r="AS24" i="7"/>
  <c r="AR40" i="7"/>
  <c r="AP20" i="7"/>
  <c r="AQ40" i="7"/>
  <c r="AO20" i="7"/>
  <c r="AR14" i="7"/>
  <c r="AT14" i="7" s="1"/>
  <c r="AN10" i="7"/>
  <c r="AH41" i="7"/>
  <c r="AH29" i="7"/>
  <c r="AI35" i="7"/>
  <c r="AJ37" i="7"/>
  <c r="AK39" i="7"/>
  <c r="AL41" i="7"/>
  <c r="AM43" i="7"/>
  <c r="AM27" i="7"/>
  <c r="AT32" i="7"/>
  <c r="AK46" i="7"/>
  <c r="AH51" i="7"/>
  <c r="AI53" i="7"/>
  <c r="AJ55" i="7"/>
  <c r="AK57" i="7"/>
  <c r="AL59" i="7"/>
  <c r="AM61" i="7"/>
  <c r="AN48" i="7"/>
  <c r="AO52" i="7"/>
  <c r="AR62" i="7"/>
  <c r="AO70" i="7"/>
  <c r="AO76" i="7"/>
  <c r="AO82" i="7"/>
  <c r="AO10" i="7"/>
  <c r="AS32" i="7"/>
  <c r="AS48" i="7"/>
  <c r="AQ62" i="7"/>
  <c r="AH37" i="7"/>
  <c r="AM38" i="7"/>
  <c r="AM55" i="7"/>
  <c r="AS8" i="7"/>
  <c r="AL43" i="7"/>
  <c r="AM26" i="7"/>
  <c r="AI30" i="7"/>
  <c r="AL36" i="7"/>
  <c r="AL39" i="7"/>
  <c r="AT52" i="7"/>
  <c r="AL26" i="7"/>
  <c r="AI42" i="7"/>
  <c r="AJ30" i="7"/>
  <c r="AK32" i="7"/>
  <c r="AM36" i="7"/>
  <c r="AH60" i="7"/>
  <c r="AI62" i="7"/>
  <c r="AJ64" i="7"/>
  <c r="AJ48" i="7"/>
  <c r="AK50" i="7"/>
  <c r="AM54" i="7"/>
  <c r="AR84" i="7"/>
  <c r="AI43" i="7"/>
  <c r="AK34" i="7"/>
  <c r="AI64" i="7"/>
  <c r="AI33" i="7"/>
  <c r="AH36" i="7"/>
  <c r="AI28" i="7"/>
  <c r="AL34" i="7"/>
  <c r="AL52" i="7"/>
  <c r="AI60" i="7"/>
  <c r="AK48" i="7"/>
  <c r="AI29" i="7"/>
  <c r="AL35" i="7"/>
  <c r="AS16" i="7"/>
  <c r="AP12" i="7"/>
  <c r="AP52" i="7"/>
  <c r="AR8" i="7"/>
  <c r="AQ12" i="7"/>
  <c r="AK26" i="7"/>
  <c r="AH35" i="7"/>
  <c r="AI41" i="7"/>
  <c r="AI27" i="7"/>
  <c r="AJ29" i="7"/>
  <c r="AK31" i="7"/>
  <c r="AL33" i="7"/>
  <c r="AM35" i="7"/>
  <c r="AT30" i="7"/>
  <c r="AR34" i="7"/>
  <c r="AT44" i="7"/>
  <c r="AH59" i="7"/>
  <c r="AI61" i="7"/>
  <c r="AJ63" i="7"/>
  <c r="AJ47" i="7"/>
  <c r="AK49" i="7"/>
  <c r="AL51" i="7"/>
  <c r="AM53" i="7"/>
  <c r="AR50" i="7"/>
  <c r="AN60" i="7"/>
  <c r="AH80" i="7"/>
  <c r="AH68" i="7"/>
  <c r="AI74" i="7"/>
  <c r="AJ80" i="7"/>
  <c r="AJ68" i="7"/>
  <c r="AK74" i="7"/>
  <c r="AL80" i="7"/>
  <c r="AL68" i="7"/>
  <c r="AM74" i="7"/>
  <c r="AQ66" i="7"/>
  <c r="AN70" i="7"/>
  <c r="AQ72" i="7"/>
  <c r="AN76" i="7"/>
  <c r="AQ78" i="7"/>
  <c r="AN82" i="7"/>
  <c r="AQ84" i="7"/>
  <c r="AQ8" i="7"/>
  <c r="AR16" i="7"/>
  <c r="AN12" i="7"/>
  <c r="AT12" i="7" s="1"/>
  <c r="AJ26" i="7"/>
  <c r="AH34" i="7"/>
  <c r="AI40" i="7"/>
  <c r="AJ44" i="7"/>
  <c r="AJ28" i="7"/>
  <c r="AK30" i="7"/>
  <c r="AL32" i="7"/>
  <c r="AM34" i="7"/>
  <c r="AS30" i="7"/>
  <c r="AP34" i="7"/>
  <c r="AS44" i="7"/>
  <c r="AH57" i="7"/>
  <c r="AI59" i="7"/>
  <c r="AJ61" i="7"/>
  <c r="AK63" i="7"/>
  <c r="AK47" i="7"/>
  <c r="AL49" i="7"/>
  <c r="AM51" i="7"/>
  <c r="AQ50" i="7"/>
  <c r="AS60" i="7"/>
  <c r="AH79" i="7"/>
  <c r="AH67" i="7"/>
  <c r="AI73" i="7"/>
  <c r="AJ79" i="7"/>
  <c r="AJ67" i="7"/>
  <c r="AK73" i="7"/>
  <c r="AL79" i="7"/>
  <c r="AL67" i="7"/>
  <c r="AM73" i="7"/>
  <c r="AP66" i="7"/>
  <c r="AT70" i="7"/>
  <c r="AP72" i="7"/>
  <c r="AT76" i="7"/>
  <c r="AP78" i="7"/>
  <c r="AT82" i="7"/>
  <c r="AP84" i="7"/>
  <c r="AK52" i="7"/>
  <c r="AL62" i="7"/>
  <c r="AJ43" i="7"/>
  <c r="AT48" i="7"/>
  <c r="AI52" i="7"/>
  <c r="AL58" i="7"/>
  <c r="AJ39" i="7"/>
  <c r="AL27" i="7"/>
  <c r="AR56" i="7"/>
  <c r="AN8" i="7"/>
  <c r="AT8" i="7" s="1"/>
  <c r="AQ16" i="7"/>
  <c r="AI26" i="7"/>
  <c r="AH33" i="7"/>
  <c r="AI39" i="7"/>
  <c r="AJ42" i="7"/>
  <c r="AK44" i="7"/>
  <c r="AK28" i="7"/>
  <c r="AL30" i="7"/>
  <c r="AM32" i="7"/>
  <c r="AR30" i="7"/>
  <c r="AT40" i="7"/>
  <c r="AH56" i="7"/>
  <c r="AI58" i="7"/>
  <c r="AJ60" i="7"/>
  <c r="AK62" i="7"/>
  <c r="AL64" i="7"/>
  <c r="AL48" i="7"/>
  <c r="AM50" i="7"/>
  <c r="AN56" i="7"/>
  <c r="AH66" i="7"/>
  <c r="AH78" i="7"/>
  <c r="AI84" i="7"/>
  <c r="AI72" i="7"/>
  <c r="AJ78" i="7"/>
  <c r="AK84" i="7"/>
  <c r="AK72" i="7"/>
  <c r="AL78" i="7"/>
  <c r="AM84" i="7"/>
  <c r="AM72" i="7"/>
  <c r="AS70" i="7"/>
  <c r="AS76" i="7"/>
  <c r="AS82" i="7"/>
  <c r="AP8" i="7"/>
  <c r="AJ32" i="7"/>
  <c r="AQ52" i="7"/>
  <c r="AI56" i="7"/>
  <c r="AP40" i="7"/>
  <c r="AL31" i="7"/>
  <c r="AI48" i="7"/>
  <c r="AL54" i="7"/>
  <c r="AJ35" i="7"/>
  <c r="AM41" i="7"/>
  <c r="AS20" i="7"/>
  <c r="AP16" i="7"/>
  <c r="AT16" i="7" s="1"/>
  <c r="AH44" i="7"/>
  <c r="AH32" i="7"/>
  <c r="AI38" i="7"/>
  <c r="AJ41" i="7"/>
  <c r="AK43" i="7"/>
  <c r="AK27" i="7"/>
  <c r="AL29" i="7"/>
  <c r="AH55" i="7"/>
  <c r="AI57" i="7"/>
  <c r="AJ59" i="7"/>
  <c r="AK61" i="7"/>
  <c r="AL63" i="7"/>
  <c r="AL47" i="7"/>
  <c r="AT20" i="7" l="1"/>
  <c r="AT10" i="7"/>
</calcChain>
</file>

<file path=xl/sharedStrings.xml><?xml version="1.0" encoding="utf-8"?>
<sst xmlns="http://schemas.openxmlformats.org/spreadsheetml/2006/main" count="646" uniqueCount="147">
  <si>
    <t>American Indian or Alaska Native</t>
  </si>
  <si>
    <t>Asian</t>
  </si>
  <si>
    <t>Black or African American</t>
  </si>
  <si>
    <t>Hispanic</t>
  </si>
  <si>
    <t>Native Hawaiian or Other Pacific Islander</t>
  </si>
  <si>
    <t>White</t>
  </si>
  <si>
    <t>Two or more races</t>
  </si>
  <si>
    <t>Race/ethnicity unknown</t>
  </si>
  <si>
    <t>Nonresident alien</t>
  </si>
  <si>
    <t>Professors</t>
  </si>
  <si>
    <t>Associate Professors</t>
  </si>
  <si>
    <t>Assistant Professors</t>
  </si>
  <si>
    <t>Instructors</t>
  </si>
  <si>
    <t>Lecturers</t>
  </si>
  <si>
    <t>No academic rank</t>
  </si>
  <si>
    <t>Tenured</t>
  </si>
  <si>
    <t>On-Tenure Track</t>
  </si>
  <si>
    <t>Not on tenure track/No tenure system</t>
  </si>
  <si>
    <t>%</t>
  </si>
  <si>
    <t>Freq.</t>
  </si>
  <si>
    <t>Primarily Two-Year Degree Granting, Public</t>
  </si>
  <si>
    <t>Degree Granting, For Profit</t>
  </si>
  <si>
    <t>Middle Eastern or Arab American</t>
  </si>
  <si>
    <t>Women</t>
  </si>
  <si>
    <t>Master's</t>
  </si>
  <si>
    <t>Bachelor's</t>
  </si>
  <si>
    <t>Associate</t>
  </si>
  <si>
    <t>Special Focus</t>
  </si>
  <si>
    <t>Other</t>
  </si>
  <si>
    <t>Total</t>
  </si>
  <si>
    <t>Men</t>
  </si>
  <si>
    <t>Table 36.2: Faculty Rank and Tenure Status by Sector and Race</t>
  </si>
  <si>
    <t>Total Professors</t>
  </si>
  <si>
    <t>Total Associate Professors</t>
  </si>
  <si>
    <t>Total Assistant Professors</t>
  </si>
  <si>
    <t>Total Instructors</t>
  </si>
  <si>
    <t>Total No Academic Rank</t>
  </si>
  <si>
    <t>Total Lecturers</t>
  </si>
  <si>
    <t>Primarily Four-Year Degree Granting or above, Public</t>
  </si>
  <si>
    <t>Primarily Four-Year Degree Granting or above, Private Not for Profit</t>
  </si>
  <si>
    <t>-</t>
  </si>
  <si>
    <t>total difference</t>
  </si>
  <si>
    <t xml:space="preserve">Total in Each Rank by Sector </t>
  </si>
  <si>
    <t xml:space="preserve"> Associate Professors</t>
  </si>
  <si>
    <t>No Academic Rank</t>
  </si>
  <si>
    <t>Black</t>
  </si>
  <si>
    <t>Associate Professor</t>
  </si>
  <si>
    <t>Assistant Professor</t>
  </si>
  <si>
    <t>Provost/Chief Academic Affairs Officer</t>
  </si>
  <si>
    <t>Chief Student Financial Aid Officer</t>
  </si>
  <si>
    <t>Chief Human Resources Officer</t>
  </si>
  <si>
    <t>Chief Accounting Officer/Controller</t>
  </si>
  <si>
    <t>Registrar/Chief Student Registration or Records Officer</t>
  </si>
  <si>
    <t>Chief Information Officer</t>
  </si>
  <si>
    <t>Chief Development/Advancement Officer</t>
  </si>
  <si>
    <t>Chief Student Affairs/Student Life Officer</t>
  </si>
  <si>
    <t>Police Chief/Chief Campus Security Administrator</t>
  </si>
  <si>
    <t>Chief Facilities Officer</t>
  </si>
  <si>
    <t>Chief Athletics Administrator</t>
  </si>
  <si>
    <t>Other Ethnicity</t>
  </si>
  <si>
    <t>Facilities</t>
  </si>
  <si>
    <t>Research</t>
  </si>
  <si>
    <t>Safety</t>
  </si>
  <si>
    <t>Native Hawaiian or other Pacific Islander</t>
  </si>
  <si>
    <t>International faculty</t>
  </si>
  <si>
    <t>More than one race</t>
  </si>
  <si>
    <t>Race or ethnicity unknown</t>
  </si>
  <si>
    <t xml:space="preserve"> Assistant Professors</t>
  </si>
  <si>
    <t xml:space="preserve">Notes: </t>
  </si>
  <si>
    <t xml:space="preserve">  </t>
  </si>
  <si>
    <t>Source: U.S. Department of Education, Integrated Postsecondary Education Data System, 2016</t>
  </si>
  <si>
    <t xml:space="preserve">                                                                                                           </t>
  </si>
  <si>
    <t>Full Professor</t>
  </si>
  <si>
    <t>Full Professors</t>
  </si>
  <si>
    <t xml:space="preserve">Black </t>
  </si>
  <si>
    <t>Not on Tenure Track or No Tenure System</t>
  </si>
  <si>
    <t>All racial and ethnic groups</t>
  </si>
  <si>
    <t>Instructors, 
Lecturers, and Faculty with No Academic Rank</t>
  </si>
  <si>
    <t>Instructors,
Lecturers, and Faculty with No Academic Rank</t>
  </si>
  <si>
    <t xml:space="preserve">All racial and ethnic groups </t>
  </si>
  <si>
    <r>
      <t xml:space="preserve">Source: American Council on Education, </t>
    </r>
    <r>
      <rPr>
        <i/>
        <sz val="11"/>
        <color theme="1"/>
        <rFont val="Calibri"/>
        <family val="2"/>
        <scheme val="minor"/>
      </rPr>
      <t>American College President Study 2017</t>
    </r>
  </si>
  <si>
    <t>All institutions</t>
  </si>
  <si>
    <t>Office/clerical</t>
  </si>
  <si>
    <t>Service/maintenance</t>
  </si>
  <si>
    <t>Skilled craft</t>
  </si>
  <si>
    <t>Technical/paraprofessional</t>
  </si>
  <si>
    <t>Academic affairs</t>
  </si>
  <si>
    <t>Athletic affairs</t>
  </si>
  <si>
    <t>Extension, technology transfer</t>
  </si>
  <si>
    <t>External affairs</t>
  </si>
  <si>
    <t>Fiscal affairs</t>
  </si>
  <si>
    <t>Health science and environmental sustainability</t>
  </si>
  <si>
    <t>Information technology</t>
  </si>
  <si>
    <t>Institutional affairs</t>
  </si>
  <si>
    <t>Other education</t>
  </si>
  <si>
    <t>Student affairs</t>
  </si>
  <si>
    <t>Special focus</t>
  </si>
  <si>
    <t>Supervisors of office/clerical, skilled craft, service/maintenance personnel</t>
  </si>
  <si>
    <t>On Tenure Track</t>
  </si>
  <si>
    <t xml:space="preserve">Note: </t>
  </si>
  <si>
    <t>Provost/chief academic affairs officer</t>
  </si>
  <si>
    <t>Chief student financial aid officer</t>
  </si>
  <si>
    <t>Chief athletics administrator</t>
  </si>
  <si>
    <t>Registrar/chief student registration or records officer</t>
  </si>
  <si>
    <t>Chief information officer</t>
  </si>
  <si>
    <t>Chief human resources officer</t>
  </si>
  <si>
    <t>Chief development/advancement officer</t>
  </si>
  <si>
    <t>Police chief/chief campus security administrator</t>
  </si>
  <si>
    <t>Chief facilities officer</t>
  </si>
  <si>
    <t>Chief student affairs/student life officer</t>
  </si>
  <si>
    <t>Data on individuals of more than one race were not collected prior to 2001.</t>
  </si>
  <si>
    <t>In 2016, ACE introduced a new racial and ethnic category to allow presidents to identify as Middle Eastern or Arab American.</t>
  </si>
  <si>
    <t>Chief accounting officer/controller</t>
  </si>
  <si>
    <t>Doctorate-Granting</t>
  </si>
  <si>
    <t>Doctorate-granting</t>
  </si>
  <si>
    <r>
      <t xml:space="preserve">Source: Bichsel, Jacqueline, Adam Pritchard, Jingyun Li, and Jasper McChesney. 2018. </t>
    </r>
    <r>
      <rPr>
        <i/>
        <sz val="11"/>
        <color theme="1"/>
        <rFont val="Calibri"/>
        <family val="2"/>
        <scheme val="minor"/>
      </rPr>
      <t xml:space="preserve">Staff in Higher Education Annual Report: Key Findings, Trends, and Comprehensive Tables for 2017–18 Academic Year. </t>
    </r>
    <r>
      <rPr>
        <sz val="11"/>
        <color theme="1"/>
        <rFont val="Calibri"/>
        <family val="2"/>
        <scheme val="minor"/>
      </rPr>
      <t>Knoxville, TN: CUPA-HR.</t>
    </r>
  </si>
  <si>
    <r>
      <t xml:space="preserve">Source: Bichsel, Jacqueline, Adam Pritchard, Jingyun Li, and Jasper McChesney. 2018. </t>
    </r>
    <r>
      <rPr>
        <i/>
        <sz val="11"/>
        <color theme="1"/>
        <rFont val="Calibri"/>
        <family val="2"/>
        <scheme val="minor"/>
      </rPr>
      <t>Administrators in Higher Education Annual Report: Key Findings, Trends, and Comprehensive Tables for 2017–18 Academic Year. Research Report</t>
    </r>
    <r>
      <rPr>
        <sz val="11"/>
        <color theme="1"/>
        <rFont val="Calibri"/>
        <family val="2"/>
        <scheme val="minor"/>
      </rPr>
      <t xml:space="preserve">. Knoxville, TN: CUPA-HR. </t>
    </r>
  </si>
  <si>
    <r>
      <t xml:space="preserve">Source: Bichsel, Jacqueline, Jingyun Li, Adam Pritchard, and Jasper McChesney. 2018. </t>
    </r>
    <r>
      <rPr>
        <i/>
        <sz val="11"/>
        <color theme="1"/>
        <rFont val="Calibri"/>
        <family val="2"/>
        <scheme val="minor"/>
      </rPr>
      <t>Professionals in Higher Education Annual Report: Key Findings, Trends, and Comprehensive Tables for 2017–18 Academic Year</t>
    </r>
    <r>
      <rPr>
        <sz val="11"/>
        <color theme="1"/>
        <rFont val="Calibri"/>
        <family val="2"/>
        <scheme val="minor"/>
      </rPr>
      <t xml:space="preserve">. Knoxville, TN: CUPA-HR. </t>
    </r>
  </si>
  <si>
    <t>Full  Professors</t>
  </si>
  <si>
    <t xml:space="preserve">"Other" includes institutions and systems not included in Carnegie Classification, including some state higher education systems. </t>
  </si>
  <si>
    <t>Figure 10.1. Total Full-Time Faculty, by Race and Ethnicity: Fall 2016</t>
  </si>
  <si>
    <t>Institutions were categorized into sectors based upon control of the institution and the length of the predominant award granted.</t>
  </si>
  <si>
    <t>N/A</t>
  </si>
  <si>
    <t>Figure 10.2. Full-Time Faculty, by Rank and Race and Ethnicity: Fall 2016</t>
  </si>
  <si>
    <t>Data reflect full-time faculty at public four-year, private nonprofit four-year, public two-year, and for-profit institutions. Institutions were categorized into sectors based upon control of the institution and the length of the predominant award granted.</t>
  </si>
  <si>
    <t>Figure 10.4. Full-Time Faculty at Public Two-Year Institutions, by Race and Ethnicity: Fall 2016</t>
  </si>
  <si>
    <t>Figure 10.5. Full-Time Faculty at Public Two-Year Institutions, by Faculty Rank and Race and Ethnicity: Fall 2016</t>
  </si>
  <si>
    <t>Figure 10.3. Full-Time Faculty Across Faculty Rank, by Race and Ethnicity: Fall 2016</t>
  </si>
  <si>
    <t>Some totals may not add to 100 percent due to rounding.</t>
  </si>
  <si>
    <t>Table 10.1. Full-Time Faculty at Public Two-Year Institutions, by Faculty Rank, Tenure Status, and Race and Ethnicity: Fall 2016</t>
  </si>
  <si>
    <t>Figure 10.6. Full-Time Faculty at Public Four-Year Institutions, by Race and Ethnicity: Fall 2016</t>
  </si>
  <si>
    <t>Figure 10.7. Full-Time Faculty at Public Four-Year Institutions, by Faculty Rank and Race and Ethnicity: Fall 2016</t>
  </si>
  <si>
    <t>Figure 10.8. Full-Time Faculty at Private Nonprofit Four-Year Institutions, by Race and Ethnicity: Fall 2016</t>
  </si>
  <si>
    <t>Figure 10.9. Full-Time Faculty at Private Nonprofit Four-Year Institutions, by Faculty Rank and Race and Ethnicity: Fall 2016</t>
  </si>
  <si>
    <t>Figure 10.10. Full-Time Faculty at For-Profit Institutions, by Race and Ethnicity: Fall 2016</t>
  </si>
  <si>
    <t>Figure 10.11. Full-Time Faculty at For-Profit Institutions, by Faculty Rank and Race and Ethnicity: Fall 2016</t>
  </si>
  <si>
    <t>Table 10.4. Full-Time Faculty at For-Profit Institutions, by Faculty Rank, Tenure Status, and Race and Ethnicity: Fall 2016</t>
  </si>
  <si>
    <t>Table 10.3. Full-Time Faculty at Private Nonprofit Four-Year Institutions, by Faculty Rank, Tenure Status, and Race and Ethnicity: Fall 2016</t>
  </si>
  <si>
    <t>Table 10.2. Full-Time Faculty at Public Four-Year Institutions, by Faculty Rank, Tenure Status, and Race and Ethnicity: Fall 2016</t>
  </si>
  <si>
    <t>Figure 10.12. College and University Administrators, by Position and Race and Ethnicity: 2017</t>
  </si>
  <si>
    <t>Figure 10.13. College and University Professionals, by Position and Race and Ethnicity: 2017</t>
  </si>
  <si>
    <t>Figure 10.14. College and University Staff, by Position and Race and Ethnicity: 2017</t>
  </si>
  <si>
    <t>Figure 10.15. College and University Presidents, by Race and Ethnicity, Select Years: 1986 to 2016</t>
  </si>
  <si>
    <t>Figure 10.16. College and University Presidents, by Race and Ethnicity: 2016</t>
  </si>
  <si>
    <t>Figure 10.17. College and University Presidents, by Gender and Race and Ethnicity: 2016</t>
  </si>
  <si>
    <t>Figure 10.18. College and University Presidents Across Carnegie Classification, by Race and Ethnicity: 2016</t>
  </si>
  <si>
    <t>Figure 10.19. College and University Presidents, by Carnegie Classification and Race and Ethnicity: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</si>
</sst>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  <numFmt numFmtId="167" formatCode="0.000"/>
    <numFmt numFmtId="168" formatCode="0.0\%"/>
    <numFmt numFmtId="169" formatCode="0.0"/>
    <numFmt numFmtId="170" formatCode="0.000000000000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1" xfId="0" applyBorder="1" applyAlignment="1"/>
    <xf numFmtId="0" fontId="1" fillId="0" borderId="0" xfId="0" applyFont="1" applyBorder="1"/>
    <xf numFmtId="164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0" xfId="0" applyNumberFormat="1" applyBorder="1"/>
    <xf numFmtId="164" fontId="1" fillId="0" borderId="0" xfId="0" applyNumberFormat="1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165" fontId="1" fillId="0" borderId="0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center" wrapText="1"/>
    </xf>
    <xf numFmtId="165" fontId="0" fillId="0" borderId="5" xfId="1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164" fontId="0" fillId="0" borderId="5" xfId="2" applyNumberFormat="1" applyFont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5" xfId="2" applyNumberFormat="1" applyFont="1" applyFill="1" applyBorder="1" applyAlignment="1">
      <alignment horizontal="right"/>
    </xf>
    <xf numFmtId="165" fontId="0" fillId="0" borderId="0" xfId="1" applyNumberFormat="1" applyFont="1"/>
    <xf numFmtId="165" fontId="0" fillId="0" borderId="5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164" fontId="1" fillId="0" borderId="0" xfId="2" applyNumberFormat="1" applyFont="1" applyBorder="1" applyAlignment="1">
      <alignment horizontal="right" wrapText="1"/>
    </xf>
    <xf numFmtId="165" fontId="1" fillId="0" borderId="0" xfId="1" applyNumberFormat="1" applyFont="1" applyBorder="1" applyAlignment="1">
      <alignment horizontal="right" wrapText="1"/>
    </xf>
    <xf numFmtId="165" fontId="1" fillId="0" borderId="5" xfId="1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0" fillId="0" borderId="1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164" fontId="1" fillId="0" borderId="7" xfId="0" applyNumberFormat="1" applyFont="1" applyBorder="1" applyAlignment="1">
      <alignment horizontal="right" wrapText="1"/>
    </xf>
    <xf numFmtId="0" fontId="0" fillId="2" borderId="0" xfId="0" applyFill="1"/>
    <xf numFmtId="0" fontId="0" fillId="2" borderId="0" xfId="0" applyFill="1" applyBorder="1" applyAlignment="1">
      <alignment horizontal="center" wrapText="1"/>
    </xf>
    <xf numFmtId="164" fontId="0" fillId="2" borderId="0" xfId="2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 applyAlignment="1">
      <alignment horizontal="center" wrapText="1"/>
    </xf>
    <xf numFmtId="164" fontId="0" fillId="3" borderId="0" xfId="2" applyNumberFormat="1" applyFont="1" applyFill="1" applyBorder="1" applyAlignment="1">
      <alignment horizontal="center" wrapText="1"/>
    </xf>
    <xf numFmtId="164" fontId="1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Alignment="1">
      <alignment horizontal="center" wrapText="1"/>
    </xf>
    <xf numFmtId="165" fontId="1" fillId="4" borderId="0" xfId="0" applyNumberFormat="1" applyFont="1" applyFill="1" applyBorder="1" applyAlignment="1">
      <alignment horizontal="center" wrapText="1"/>
    </xf>
    <xf numFmtId="165" fontId="0" fillId="4" borderId="0" xfId="0" applyNumberForma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center" wrapText="1"/>
    </xf>
    <xf numFmtId="0" fontId="0" fillId="3" borderId="0" xfId="0" applyFill="1" applyBorder="1"/>
    <xf numFmtId="0" fontId="0" fillId="3" borderId="1" xfId="0" applyFill="1" applyBorder="1"/>
    <xf numFmtId="0" fontId="0" fillId="3" borderId="4" xfId="0" applyFill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right" wrapText="1"/>
    </xf>
    <xf numFmtId="165" fontId="1" fillId="3" borderId="5" xfId="0" applyNumberFormat="1" applyFont="1" applyFill="1" applyBorder="1" applyAlignment="1">
      <alignment horizontal="center" wrapText="1"/>
    </xf>
    <xf numFmtId="164" fontId="0" fillId="3" borderId="5" xfId="0" applyNumberFormat="1" applyFill="1" applyBorder="1"/>
    <xf numFmtId="165" fontId="0" fillId="3" borderId="5" xfId="0" applyNumberFormat="1" applyFill="1" applyBorder="1"/>
    <xf numFmtId="164" fontId="1" fillId="3" borderId="5" xfId="0" applyNumberFormat="1" applyFont="1" applyFill="1" applyBorder="1" applyAlignment="1">
      <alignment horizontal="right"/>
    </xf>
    <xf numFmtId="165" fontId="1" fillId="3" borderId="5" xfId="1" applyNumberFormat="1" applyFont="1" applyFill="1" applyBorder="1" applyAlignment="1">
      <alignment horizontal="right"/>
    </xf>
    <xf numFmtId="164" fontId="0" fillId="3" borderId="5" xfId="2" applyNumberFormat="1" applyFont="1" applyFill="1" applyBorder="1" applyAlignment="1">
      <alignment horizontal="right"/>
    </xf>
    <xf numFmtId="165" fontId="0" fillId="3" borderId="5" xfId="1" applyNumberFormat="1" applyFont="1" applyFill="1" applyBorder="1"/>
    <xf numFmtId="165" fontId="1" fillId="3" borderId="5" xfId="0" applyNumberFormat="1" applyFont="1" applyFill="1" applyBorder="1" applyAlignment="1">
      <alignment horizontal="right" wrapText="1"/>
    </xf>
    <xf numFmtId="165" fontId="0" fillId="3" borderId="6" xfId="0" applyNumberFormat="1" applyFill="1" applyBorder="1"/>
    <xf numFmtId="165" fontId="0" fillId="3" borderId="0" xfId="0" applyNumberFormat="1" applyFill="1" applyBorder="1"/>
    <xf numFmtId="165" fontId="3" fillId="3" borderId="5" xfId="0" applyNumberFormat="1" applyFont="1" applyFill="1" applyBorder="1"/>
    <xf numFmtId="165" fontId="3" fillId="0" borderId="5" xfId="0" applyNumberFormat="1" applyFont="1" applyBorder="1"/>
    <xf numFmtId="165" fontId="4" fillId="0" borderId="0" xfId="0" applyNumberFormat="1" applyFont="1" applyBorder="1" applyAlignment="1">
      <alignment horizontal="right" wrapText="1"/>
    </xf>
    <xf numFmtId="165" fontId="4" fillId="0" borderId="5" xfId="0" applyNumberFormat="1" applyFont="1" applyBorder="1" applyAlignment="1">
      <alignment horizontal="right" wrapText="1"/>
    </xf>
    <xf numFmtId="0" fontId="0" fillId="5" borderId="1" xfId="0" applyFill="1" applyBorder="1"/>
    <xf numFmtId="165" fontId="0" fillId="5" borderId="0" xfId="0" applyNumberFormat="1" applyFill="1" applyBorder="1"/>
    <xf numFmtId="0" fontId="0" fillId="5" borderId="0" xfId="0" applyFill="1" applyBorder="1"/>
    <xf numFmtId="0" fontId="0" fillId="5" borderId="0" xfId="0" applyFill="1"/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164" fontId="1" fillId="5" borderId="7" xfId="0" applyNumberFormat="1" applyFont="1" applyFill="1" applyBorder="1" applyAlignment="1">
      <alignment horizontal="right" wrapText="1"/>
    </xf>
    <xf numFmtId="164" fontId="1" fillId="5" borderId="5" xfId="0" applyNumberFormat="1" applyFont="1" applyFill="1" applyBorder="1" applyAlignment="1">
      <alignment horizontal="right" wrapText="1"/>
    </xf>
    <xf numFmtId="165" fontId="1" fillId="5" borderId="5" xfId="0" applyNumberFormat="1" applyFont="1" applyFill="1" applyBorder="1" applyAlignment="1">
      <alignment horizontal="center" wrapText="1"/>
    </xf>
    <xf numFmtId="165" fontId="4" fillId="5" borderId="5" xfId="0" applyNumberFormat="1" applyFont="1" applyFill="1" applyBorder="1" applyAlignment="1">
      <alignment horizontal="center" wrapText="1"/>
    </xf>
    <xf numFmtId="164" fontId="0" fillId="5" borderId="5" xfId="0" applyNumberFormat="1" applyFill="1" applyBorder="1"/>
    <xf numFmtId="165" fontId="0" fillId="5" borderId="5" xfId="0" applyNumberFormat="1" applyFill="1" applyBorder="1"/>
    <xf numFmtId="165" fontId="3" fillId="5" borderId="5" xfId="0" applyNumberFormat="1" applyFont="1" applyFill="1" applyBorder="1"/>
    <xf numFmtId="165" fontId="1" fillId="5" borderId="5" xfId="1" applyNumberFormat="1" applyFont="1" applyFill="1" applyBorder="1" applyAlignment="1">
      <alignment horizontal="right"/>
    </xf>
    <xf numFmtId="164" fontId="0" fillId="5" borderId="5" xfId="2" applyNumberFormat="1" applyFont="1" applyFill="1" applyBorder="1" applyAlignment="1">
      <alignment horizontal="right"/>
    </xf>
    <xf numFmtId="165" fontId="0" fillId="5" borderId="5" xfId="1" applyNumberFormat="1" applyFont="1" applyFill="1" applyBorder="1"/>
    <xf numFmtId="165" fontId="0" fillId="5" borderId="5" xfId="1" applyNumberFormat="1" applyFont="1" applyFill="1" applyBorder="1" applyAlignment="1">
      <alignment horizontal="right"/>
    </xf>
    <xf numFmtId="165" fontId="4" fillId="5" borderId="5" xfId="0" applyNumberFormat="1" applyFont="1" applyFill="1" applyBorder="1" applyAlignment="1">
      <alignment horizontal="right" wrapText="1"/>
    </xf>
    <xf numFmtId="165" fontId="1" fillId="5" borderId="5" xfId="0" applyNumberFormat="1" applyFont="1" applyFill="1" applyBorder="1" applyAlignment="1">
      <alignment horizontal="right" wrapText="1"/>
    </xf>
    <xf numFmtId="165" fontId="0" fillId="5" borderId="6" xfId="0" applyNumberFormat="1" applyFill="1" applyBorder="1"/>
    <xf numFmtId="165" fontId="0" fillId="2" borderId="0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6" fontId="0" fillId="2" borderId="0" xfId="0" applyNumberFormat="1" applyFill="1" applyBorder="1" applyAlignment="1">
      <alignment horizontal="center" wrapText="1"/>
    </xf>
    <xf numFmtId="166" fontId="0" fillId="3" borderId="0" xfId="0" applyNumberFormat="1" applyFill="1" applyBorder="1" applyAlignment="1">
      <alignment horizontal="center" wrapText="1"/>
    </xf>
    <xf numFmtId="164" fontId="1" fillId="6" borderId="5" xfId="0" applyNumberFormat="1" applyFont="1" applyFill="1" applyBorder="1" applyAlignment="1">
      <alignment horizontal="right" wrapText="1"/>
    </xf>
    <xf numFmtId="0" fontId="0" fillId="6" borderId="0" xfId="0" applyFill="1" applyBorder="1" applyAlignment="1">
      <alignment horizontal="center" wrapText="1"/>
    </xf>
    <xf numFmtId="166" fontId="0" fillId="6" borderId="0" xfId="0" applyNumberFormat="1" applyFill="1" applyBorder="1" applyAlignment="1">
      <alignment horizontal="center" wrapText="1"/>
    </xf>
    <xf numFmtId="164" fontId="1" fillId="6" borderId="5" xfId="0" applyNumberFormat="1" applyFont="1" applyFill="1" applyBorder="1" applyAlignment="1">
      <alignment horizontal="right"/>
    </xf>
    <xf numFmtId="166" fontId="0" fillId="4" borderId="0" xfId="0" applyNumberFormat="1" applyFill="1" applyBorder="1" applyAlignment="1">
      <alignment horizontal="center" wrapText="1"/>
    </xf>
    <xf numFmtId="167" fontId="0" fillId="4" borderId="0" xfId="0" applyNumberFormat="1" applyFill="1" applyBorder="1" applyAlignment="1">
      <alignment horizontal="center" wrapText="1"/>
    </xf>
    <xf numFmtId="164" fontId="0" fillId="4" borderId="0" xfId="2" applyNumberFormat="1" applyFont="1" applyFill="1"/>
    <xf numFmtId="164" fontId="0" fillId="3" borderId="0" xfId="2" applyNumberFormat="1" applyFont="1" applyFill="1"/>
    <xf numFmtId="164" fontId="0" fillId="4" borderId="0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3" fillId="3" borderId="0" xfId="2" applyNumberFormat="1" applyFont="1" applyFill="1"/>
    <xf numFmtId="0" fontId="1" fillId="0" borderId="0" xfId="0" applyFont="1"/>
    <xf numFmtId="164" fontId="0" fillId="0" borderId="0" xfId="2" applyNumberFormat="1" applyFont="1"/>
    <xf numFmtId="168" fontId="5" fillId="0" borderId="1" xfId="0" applyNumberFormat="1" applyFont="1" applyFill="1" applyBorder="1"/>
    <xf numFmtId="165" fontId="1" fillId="0" borderId="0" xfId="0" applyNumberFormat="1" applyFont="1" applyFill="1" applyBorder="1" applyAlignment="1">
      <alignment horizontal="center" wrapText="1"/>
    </xf>
    <xf numFmtId="164" fontId="1" fillId="0" borderId="0" xfId="2" applyNumberFormat="1" applyFont="1" applyFill="1" applyBorder="1" applyAlignment="1">
      <alignment horizontal="center" wrapText="1"/>
    </xf>
    <xf numFmtId="0" fontId="0" fillId="0" borderId="0" xfId="0" applyFont="1" applyFill="1" applyBorder="1"/>
    <xf numFmtId="0" fontId="6" fillId="0" borderId="0" xfId="0" applyFont="1"/>
    <xf numFmtId="0" fontId="0" fillId="0" borderId="0" xfId="0" applyFont="1"/>
    <xf numFmtId="0" fontId="0" fillId="0" borderId="0" xfId="0" applyFont="1" applyBorder="1"/>
    <xf numFmtId="164" fontId="0" fillId="0" borderId="0" xfId="2" applyNumberFormat="1" applyFont="1" applyFill="1" applyBorder="1" applyAlignment="1">
      <alignment horizontal="right" wrapText="1"/>
    </xf>
    <xf numFmtId="165" fontId="0" fillId="0" borderId="0" xfId="0" applyNumberFormat="1" applyFont="1" applyFill="1" applyBorder="1" applyAlignment="1">
      <alignment horizontal="center" wrapText="1"/>
    </xf>
    <xf numFmtId="164" fontId="0" fillId="0" borderId="0" xfId="2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170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1" xfId="0" applyFont="1" applyBorder="1" applyAlignment="1">
      <alignment wrapText="1"/>
    </xf>
    <xf numFmtId="168" fontId="0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Fill="1" applyBorder="1"/>
    <xf numFmtId="0" fontId="0" fillId="0" borderId="1" xfId="0" applyFont="1" applyBorder="1" applyAlignment="1">
      <alignment horizontal="left"/>
    </xf>
    <xf numFmtId="168" fontId="0" fillId="0" borderId="1" xfId="0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7" fillId="0" borderId="0" xfId="0" applyFont="1"/>
    <xf numFmtId="169" fontId="0" fillId="0" borderId="0" xfId="0" applyNumberFormat="1" applyFont="1"/>
    <xf numFmtId="164" fontId="0" fillId="0" borderId="0" xfId="0" applyNumberFormat="1" applyFont="1"/>
    <xf numFmtId="1" fontId="0" fillId="0" borderId="0" xfId="0" applyNumberFormat="1" applyFont="1"/>
    <xf numFmtId="0" fontId="0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0" fillId="8" borderId="0" xfId="0" applyFont="1" applyFill="1" applyBorder="1"/>
    <xf numFmtId="0" fontId="0" fillId="0" borderId="0" xfId="0" applyFont="1" applyFill="1" applyBorder="1" applyAlignment="1"/>
    <xf numFmtId="164" fontId="9" fillId="0" borderId="0" xfId="2" applyNumberFormat="1" applyFont="1" applyFill="1" applyBorder="1" applyAlignment="1">
      <alignment horizontal="right" wrapText="1"/>
    </xf>
    <xf numFmtId="0" fontId="0" fillId="11" borderId="0" xfId="0" applyFont="1" applyFill="1" applyBorder="1" applyAlignment="1">
      <alignment horizontal="center" wrapText="1"/>
    </xf>
    <xf numFmtId="164" fontId="0" fillId="0" borderId="0" xfId="2" applyNumberFormat="1" applyFont="1" applyFill="1" applyBorder="1"/>
    <xf numFmtId="0" fontId="0" fillId="11" borderId="0" xfId="0" applyFont="1" applyFill="1" applyBorder="1"/>
    <xf numFmtId="0" fontId="0" fillId="0" borderId="0" xfId="0" applyFont="1" applyFill="1"/>
    <xf numFmtId="165" fontId="0" fillId="0" borderId="0" xfId="0" applyNumberFormat="1" applyFont="1" applyFill="1" applyBorder="1"/>
    <xf numFmtId="0" fontId="0" fillId="0" borderId="0" xfId="0" applyFont="1" applyBorder="1" applyAlignment="1">
      <alignment horizontal="center" wrapText="1"/>
    </xf>
    <xf numFmtId="165" fontId="0" fillId="0" borderId="0" xfId="0" applyNumberFormat="1" applyFont="1" applyBorder="1"/>
    <xf numFmtId="164" fontId="0" fillId="0" borderId="0" xfId="0" applyNumberFormat="1" applyFont="1" applyBorder="1"/>
    <xf numFmtId="164" fontId="5" fillId="0" borderId="0" xfId="2" applyNumberFormat="1" applyFont="1" applyFill="1" applyBorder="1" applyAlignment="1">
      <alignment horizontal="right" wrapText="1"/>
    </xf>
    <xf numFmtId="0" fontId="0" fillId="9" borderId="0" xfId="0" applyFont="1" applyFill="1" applyBorder="1" applyAlignment="1">
      <alignment horizontal="center" wrapText="1"/>
    </xf>
    <xf numFmtId="164" fontId="5" fillId="0" borderId="0" xfId="2" applyNumberFormat="1" applyFont="1" applyFill="1" applyBorder="1"/>
    <xf numFmtId="0" fontId="0" fillId="9" borderId="0" xfId="0" applyFont="1" applyFill="1" applyBorder="1"/>
    <xf numFmtId="164" fontId="0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/>
    <xf numFmtId="0" fontId="0" fillId="7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8" xfId="0" applyFont="1" applyFill="1" applyBorder="1" applyAlignment="1"/>
    <xf numFmtId="0" fontId="0" fillId="10" borderId="0" xfId="0" applyFont="1" applyFill="1" applyBorder="1" applyAlignment="1">
      <alignment horizontal="center" wrapText="1"/>
    </xf>
    <xf numFmtId="0" fontId="0" fillId="10" borderId="0" xfId="0" applyFont="1" applyFill="1" applyBorder="1"/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left" indent="2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/>
    <xf numFmtId="164" fontId="0" fillId="0" borderId="1" xfId="2" applyNumberFormat="1" applyFont="1" applyFill="1" applyBorder="1" applyAlignment="1">
      <alignment horizontal="right" wrapText="1"/>
    </xf>
    <xf numFmtId="0" fontId="1" fillId="0" borderId="1" xfId="0" applyFont="1" applyBorder="1"/>
    <xf numFmtId="164" fontId="0" fillId="0" borderId="1" xfId="2" applyNumberFormat="1" applyFont="1" applyBorder="1"/>
    <xf numFmtId="0" fontId="0" fillId="0" borderId="1" xfId="0" applyFont="1" applyFill="1" applyBorder="1" applyAlignment="1"/>
    <xf numFmtId="164" fontId="5" fillId="0" borderId="1" xfId="2" applyNumberFormat="1" applyFont="1" applyFill="1" applyBorder="1"/>
    <xf numFmtId="0" fontId="0" fillId="0" borderId="1" xfId="0" applyFont="1" applyFill="1" applyBorder="1" applyAlignment="1">
      <alignment horizontal="left"/>
    </xf>
    <xf numFmtId="164" fontId="0" fillId="0" borderId="1" xfId="2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164" fontId="0" fillId="0" borderId="1" xfId="2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64" fontId="2" fillId="0" borderId="0" xfId="2" applyNumberFormat="1" applyFont="1" applyFill="1" applyBorder="1"/>
    <xf numFmtId="0" fontId="1" fillId="0" borderId="6" xfId="0" applyFont="1" applyBorder="1" applyAlignment="1">
      <alignment horizontal="center" wrapText="1"/>
    </xf>
    <xf numFmtId="164" fontId="2" fillId="0" borderId="5" xfId="2" applyNumberFormat="1" applyFont="1" applyFill="1" applyBorder="1"/>
    <xf numFmtId="164" fontId="9" fillId="0" borderId="5" xfId="2" applyNumberFormat="1" applyFont="1" applyFill="1" applyBorder="1" applyAlignment="1">
      <alignment horizontal="right" wrapText="1"/>
    </xf>
    <xf numFmtId="164" fontId="0" fillId="0" borderId="5" xfId="2" applyNumberFormat="1" applyFont="1" applyFill="1" applyBorder="1"/>
    <xf numFmtId="164" fontId="0" fillId="0" borderId="6" xfId="2" applyNumberFormat="1" applyFont="1" applyFill="1" applyBorder="1"/>
    <xf numFmtId="164" fontId="0" fillId="0" borderId="0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164" fontId="5" fillId="0" borderId="5" xfId="2" applyNumberFormat="1" applyFont="1" applyFill="1" applyBorder="1" applyAlignment="1">
      <alignment horizontal="right" wrapText="1"/>
    </xf>
    <xf numFmtId="164" fontId="5" fillId="0" borderId="5" xfId="2" applyNumberFormat="1" applyFont="1" applyFill="1" applyBorder="1"/>
    <xf numFmtId="164" fontId="5" fillId="0" borderId="6" xfId="2" applyNumberFormat="1" applyFont="1" applyFill="1" applyBorder="1"/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0" fillId="0" borderId="3" xfId="2" applyNumberFormat="1" applyFont="1" applyFill="1" applyBorder="1" applyAlignment="1">
      <alignment horizontal="right" wrapText="1"/>
    </xf>
    <xf numFmtId="164" fontId="0" fillId="0" borderId="0" xfId="2" applyNumberFormat="1" applyFont="1" applyBorder="1"/>
    <xf numFmtId="0" fontId="1" fillId="0" borderId="0" xfId="0" applyFont="1" applyFill="1"/>
    <xf numFmtId="164" fontId="0" fillId="0" borderId="0" xfId="2" applyNumberFormat="1" applyFont="1" applyFill="1"/>
    <xf numFmtId="0" fontId="0" fillId="0" borderId="1" xfId="0" applyFont="1" applyFill="1" applyBorder="1"/>
    <xf numFmtId="169" fontId="0" fillId="0" borderId="0" xfId="0" applyNumberFormat="1" applyFont="1" applyBorder="1"/>
    <xf numFmtId="168" fontId="5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168" fontId="5" fillId="0" borderId="0" xfId="0" applyNumberFormat="1" applyFont="1" applyFill="1" applyBorder="1" applyAlignment="1">
      <alignment horizontal="right"/>
    </xf>
    <xf numFmtId="168" fontId="5" fillId="0" borderId="1" xfId="0" applyNumberFormat="1" applyFont="1" applyFill="1" applyBorder="1" applyAlignment="1">
      <alignment horizontal="right"/>
    </xf>
    <xf numFmtId="164" fontId="11" fillId="0" borderId="0" xfId="2" applyNumberFormat="1" applyFont="1" applyFill="1" applyBorder="1"/>
    <xf numFmtId="164" fontId="12" fillId="0" borderId="0" xfId="2" applyNumberFormat="1" applyFont="1" applyFill="1" applyBorder="1"/>
    <xf numFmtId="164" fontId="13" fillId="0" borderId="0" xfId="2" applyNumberFormat="1" applyFont="1" applyFill="1" applyBorder="1"/>
    <xf numFmtId="164" fontId="12" fillId="0" borderId="1" xfId="2" applyNumberFormat="1" applyFont="1" applyFill="1" applyBorder="1"/>
    <xf numFmtId="164" fontId="13" fillId="0" borderId="1" xfId="2" applyNumberFormat="1" applyFont="1" applyFill="1" applyBorder="1"/>
    <xf numFmtId="164" fontId="11" fillId="0" borderId="1" xfId="2" applyNumberFormat="1" applyFont="1" applyFill="1" applyBorder="1"/>
    <xf numFmtId="164" fontId="5" fillId="0" borderId="1" xfId="2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indent="2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zoomScaleNormal="100" workbookViewId="0">
      <selection activeCell="A30" sqref="A30"/>
    </sheetView>
  </sheetViews>
  <sheetFormatPr baseColWidth="10" defaultColWidth="9.1640625" defaultRowHeight="15" x14ac:dyDescent="0.2"/>
  <cols>
    <col min="1" max="1" width="42.5" style="119" customWidth="1"/>
    <col min="2" max="2" width="10" style="115" customWidth="1"/>
    <col min="3" max="3" width="12" style="114" customWidth="1"/>
    <col min="4" max="4" width="13" style="114" customWidth="1"/>
    <col min="5" max="5" width="11" style="114" customWidth="1"/>
    <col min="6" max="6" width="10.5" style="114" customWidth="1"/>
    <col min="7" max="7" width="10.83203125" style="114" customWidth="1"/>
    <col min="8" max="8" width="15" style="114" customWidth="1"/>
    <col min="9" max="10" width="12.33203125" style="114" customWidth="1"/>
    <col min="11" max="16384" width="9.1640625" style="114"/>
  </cols>
  <sheetData>
    <row r="1" spans="1:10" x14ac:dyDescent="0.2">
      <c r="A1" s="114" t="s">
        <v>120</v>
      </c>
    </row>
    <row r="2" spans="1:10" ht="16" thickBot="1" x14ac:dyDescent="0.25">
      <c r="A2" s="129"/>
      <c r="B2" s="129"/>
    </row>
    <row r="3" spans="1:10" ht="16" thickTop="1" x14ac:dyDescent="0.2">
      <c r="A3" s="10" t="s">
        <v>0</v>
      </c>
      <c r="B3" s="116">
        <v>4.3532108132731647E-3</v>
      </c>
      <c r="C3" s="147"/>
      <c r="D3" s="115"/>
      <c r="E3" s="115"/>
      <c r="F3" s="115"/>
      <c r="G3" s="115"/>
      <c r="H3" s="115"/>
    </row>
    <row r="4" spans="1:10" x14ac:dyDescent="0.2">
      <c r="A4" s="10" t="s">
        <v>1</v>
      </c>
      <c r="B4" s="116">
        <v>9.2795421868549541E-2</v>
      </c>
    </row>
    <row r="5" spans="1:10" x14ac:dyDescent="0.2">
      <c r="A5" s="10" t="s">
        <v>45</v>
      </c>
      <c r="B5" s="116">
        <v>5.675687217959486E-2</v>
      </c>
    </row>
    <row r="6" spans="1:10" x14ac:dyDescent="0.2">
      <c r="A6" s="10" t="s">
        <v>3</v>
      </c>
      <c r="B6" s="116">
        <v>4.6827622531923074E-2</v>
      </c>
      <c r="C6" s="110"/>
      <c r="D6" s="110"/>
      <c r="E6" s="110"/>
      <c r="G6" s="110"/>
      <c r="H6" s="110"/>
      <c r="I6" s="110"/>
      <c r="J6" s="110"/>
    </row>
    <row r="7" spans="1:10" x14ac:dyDescent="0.2">
      <c r="A7" s="10" t="s">
        <v>63</v>
      </c>
      <c r="B7" s="26">
        <v>1.4505957549788603E-3</v>
      </c>
      <c r="C7" s="117"/>
      <c r="D7" s="117"/>
      <c r="E7" s="117"/>
      <c r="F7" s="118"/>
      <c r="G7" s="117"/>
      <c r="H7" s="117"/>
      <c r="I7" s="117"/>
      <c r="J7" s="111"/>
    </row>
    <row r="8" spans="1:10" x14ac:dyDescent="0.2">
      <c r="A8" s="10" t="s">
        <v>5</v>
      </c>
      <c r="B8" s="116">
        <v>0.73174370435748148</v>
      </c>
      <c r="C8" s="117"/>
      <c r="D8" s="117"/>
      <c r="E8" s="117"/>
      <c r="G8" s="117"/>
      <c r="H8" s="117"/>
      <c r="I8" s="117"/>
      <c r="J8" s="111"/>
    </row>
    <row r="9" spans="1:10" x14ac:dyDescent="0.2">
      <c r="A9" s="10" t="s">
        <v>65</v>
      </c>
      <c r="B9" s="116">
        <v>8.7106922715560805E-3</v>
      </c>
      <c r="C9" s="117"/>
      <c r="D9" s="117"/>
      <c r="E9" s="117"/>
      <c r="F9" s="118"/>
      <c r="G9" s="117"/>
      <c r="H9" s="117"/>
      <c r="I9" s="117"/>
      <c r="J9" s="111"/>
    </row>
    <row r="10" spans="1:10" x14ac:dyDescent="0.2">
      <c r="A10" s="10" t="s">
        <v>66</v>
      </c>
      <c r="B10" s="116">
        <v>2.593847424089285E-2</v>
      </c>
      <c r="C10" s="117"/>
      <c r="D10" s="117"/>
      <c r="E10" s="117"/>
      <c r="G10" s="117"/>
      <c r="H10" s="117"/>
      <c r="I10" s="117"/>
      <c r="J10" s="111"/>
    </row>
    <row r="11" spans="1:10" ht="16" thickBot="1" x14ac:dyDescent="0.25">
      <c r="A11" s="168" t="s">
        <v>64</v>
      </c>
      <c r="B11" s="169">
        <v>3.1409170498384271E-2</v>
      </c>
      <c r="C11" s="117"/>
      <c r="D11" s="117"/>
      <c r="E11" s="117"/>
      <c r="F11" s="118"/>
      <c r="G11" s="117"/>
      <c r="H11" s="117"/>
      <c r="I11" s="117"/>
      <c r="J11" s="111"/>
    </row>
    <row r="12" spans="1:10" ht="16" thickTop="1" x14ac:dyDescent="0.2">
      <c r="C12" s="117"/>
      <c r="D12" s="117"/>
      <c r="E12" s="117"/>
      <c r="G12" s="117"/>
      <c r="H12" s="117"/>
      <c r="I12" s="117"/>
      <c r="J12" s="111"/>
    </row>
    <row r="13" spans="1:10" x14ac:dyDescent="0.2">
      <c r="A13" s="114" t="s">
        <v>70</v>
      </c>
      <c r="C13" s="117"/>
      <c r="D13" s="117"/>
      <c r="E13" s="117"/>
      <c r="F13" s="118"/>
      <c r="G13" s="117"/>
      <c r="H13" s="117"/>
      <c r="I13" s="117"/>
      <c r="J13" s="111"/>
    </row>
    <row r="14" spans="1:10" x14ac:dyDescent="0.2">
      <c r="A14" s="119" t="s">
        <v>99</v>
      </c>
      <c r="C14" s="117"/>
      <c r="D14" s="117"/>
      <c r="E14" s="117"/>
      <c r="G14" s="117"/>
      <c r="H14" s="117"/>
      <c r="I14" s="117"/>
      <c r="J14" s="111"/>
    </row>
    <row r="15" spans="1:10" x14ac:dyDescent="0.2">
      <c r="A15" s="119" t="s">
        <v>124</v>
      </c>
      <c r="C15" s="117"/>
      <c r="D15" s="117"/>
      <c r="E15" s="117"/>
      <c r="F15" s="118"/>
      <c r="G15" s="117"/>
      <c r="H15" s="117"/>
      <c r="I15" s="117"/>
      <c r="J15" s="111"/>
    </row>
    <row r="16" spans="1:10" x14ac:dyDescent="0.2">
      <c r="B16" s="120"/>
      <c r="C16" s="112"/>
      <c r="D16" s="112"/>
      <c r="E16" s="112"/>
      <c r="G16" s="112"/>
      <c r="H16" s="112"/>
      <c r="I16" s="112"/>
      <c r="J16" s="112"/>
    </row>
    <row r="17" spans="2:10" x14ac:dyDescent="0.2">
      <c r="B17" s="121"/>
      <c r="C17" s="112"/>
      <c r="D17" s="112"/>
      <c r="E17" s="112"/>
      <c r="F17" s="118"/>
      <c r="G17" s="112"/>
      <c r="H17" s="112"/>
      <c r="I17" s="112"/>
      <c r="J17" s="112"/>
    </row>
    <row r="19" spans="2:10" x14ac:dyDescent="0.2">
      <c r="F19" s="118"/>
    </row>
    <row r="21" spans="2:10" x14ac:dyDescent="0.2">
      <c r="F21" s="118"/>
    </row>
    <row r="23" spans="2:10" x14ac:dyDescent="0.2">
      <c r="F23" s="11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S40"/>
  <sheetViews>
    <sheetView zoomScaleNormal="100" workbookViewId="0"/>
  </sheetViews>
  <sheetFormatPr baseColWidth="10" defaultColWidth="9.1640625" defaultRowHeight="15" x14ac:dyDescent="0.2"/>
  <cols>
    <col min="1" max="1" width="40.83203125" style="128" customWidth="1"/>
    <col min="2" max="13" width="12.5" style="112" customWidth="1"/>
    <col min="14" max="16384" width="9.1640625" style="112"/>
  </cols>
  <sheetData>
    <row r="1" spans="1:461" x14ac:dyDescent="0.2">
      <c r="A1" s="114" t="s">
        <v>138</v>
      </c>
    </row>
    <row r="2" spans="1:461" x14ac:dyDescent="0.2">
      <c r="J2" s="144"/>
    </row>
    <row r="3" spans="1:461" ht="49.5" customHeight="1" x14ac:dyDescent="0.2">
      <c r="B3" s="226" t="s">
        <v>73</v>
      </c>
      <c r="C3" s="226"/>
      <c r="D3" s="227"/>
      <c r="E3" s="226" t="s">
        <v>10</v>
      </c>
      <c r="F3" s="226"/>
      <c r="G3" s="227"/>
      <c r="H3" s="226" t="s">
        <v>11</v>
      </c>
      <c r="I3" s="226"/>
      <c r="J3" s="227"/>
      <c r="K3" s="228" t="s">
        <v>78</v>
      </c>
      <c r="L3" s="228"/>
      <c r="M3" s="228"/>
    </row>
    <row r="4" spans="1:461" s="135" customFormat="1" ht="49" thickBot="1" x14ac:dyDescent="0.25">
      <c r="A4" s="166"/>
      <c r="B4" s="176" t="s">
        <v>15</v>
      </c>
      <c r="C4" s="176" t="s">
        <v>98</v>
      </c>
      <c r="D4" s="185" t="s">
        <v>75</v>
      </c>
      <c r="E4" s="176" t="s">
        <v>15</v>
      </c>
      <c r="F4" s="176" t="s">
        <v>98</v>
      </c>
      <c r="G4" s="185" t="s">
        <v>75</v>
      </c>
      <c r="H4" s="176" t="s">
        <v>15</v>
      </c>
      <c r="I4" s="176" t="s">
        <v>98</v>
      </c>
      <c r="J4" s="185" t="s">
        <v>75</v>
      </c>
      <c r="K4" s="176" t="s">
        <v>15</v>
      </c>
      <c r="L4" s="176" t="s">
        <v>98</v>
      </c>
      <c r="M4" s="176" t="s">
        <v>75</v>
      </c>
      <c r="N4" s="153"/>
    </row>
    <row r="5" spans="1:461" s="135" customFormat="1" ht="17" thickTop="1" x14ac:dyDescent="0.2">
      <c r="A5" s="183" t="s">
        <v>76</v>
      </c>
      <c r="B5" s="148">
        <v>0.26421746417230868</v>
      </c>
      <c r="C5" s="148">
        <v>3.5082336390977009E-3</v>
      </c>
      <c r="D5" s="192">
        <v>2.2198550972145435E-2</v>
      </c>
      <c r="E5" s="148">
        <v>0.20047008015098142</v>
      </c>
      <c r="F5" s="148">
        <v>1.699988132212937E-2</v>
      </c>
      <c r="G5" s="192">
        <v>3.6017286444960966E-2</v>
      </c>
      <c r="H5" s="148">
        <v>8.5766470896423159E-3</v>
      </c>
      <c r="I5" s="148">
        <v>0.17069640753401857</v>
      </c>
      <c r="J5" s="192">
        <v>9.5417007986152325E-2</v>
      </c>
      <c r="K5" s="148">
        <v>2.4430273856422932E-3</v>
      </c>
      <c r="L5" s="148">
        <v>3.5371794612024674E-3</v>
      </c>
      <c r="M5" s="148">
        <v>0.17591823384171845</v>
      </c>
      <c r="N5" s="153"/>
    </row>
    <row r="6" spans="1:461" s="155" customFormat="1" ht="15.75" customHeight="1" x14ac:dyDescent="0.2">
      <c r="A6" s="128" t="s">
        <v>0</v>
      </c>
      <c r="B6" s="148">
        <v>0.25208333333333333</v>
      </c>
      <c r="C6" s="148">
        <v>4.1666666666666666E-3</v>
      </c>
      <c r="D6" s="192">
        <v>1.1111111111111112E-2</v>
      </c>
      <c r="E6" s="148">
        <v>0.21458333333333332</v>
      </c>
      <c r="F6" s="148">
        <v>1.7361111111111112E-2</v>
      </c>
      <c r="G6" s="192">
        <v>2.8472222222222222E-2</v>
      </c>
      <c r="H6" s="148">
        <v>1.8055555555555554E-2</v>
      </c>
      <c r="I6" s="148">
        <v>0.18263888888888888</v>
      </c>
      <c r="J6" s="192">
        <v>7.8472222222222221E-2</v>
      </c>
      <c r="K6" s="148">
        <v>0</v>
      </c>
      <c r="L6" s="148">
        <v>2.0833333333333333E-3</v>
      </c>
      <c r="M6" s="148">
        <v>0.19097222222222221</v>
      </c>
      <c r="N6" s="154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5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5"/>
      <c r="JT6" s="135"/>
      <c r="JU6" s="135"/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5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5"/>
      <c r="LC6" s="135"/>
      <c r="LD6" s="135"/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5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5"/>
      <c r="ML6" s="135"/>
      <c r="MM6" s="135"/>
      <c r="MN6" s="135"/>
      <c r="MO6" s="135"/>
      <c r="MP6" s="135"/>
      <c r="MQ6" s="135"/>
      <c r="MR6" s="135"/>
      <c r="MS6" s="135"/>
      <c r="MT6" s="135"/>
      <c r="MU6" s="135"/>
      <c r="MV6" s="135"/>
      <c r="MW6" s="135"/>
      <c r="MX6" s="135"/>
      <c r="MY6" s="135"/>
      <c r="MZ6" s="135"/>
      <c r="NA6" s="135"/>
      <c r="NB6" s="135"/>
      <c r="NC6" s="135"/>
      <c r="ND6" s="135"/>
      <c r="NE6" s="135"/>
      <c r="NF6" s="135"/>
      <c r="NG6" s="135"/>
      <c r="NH6" s="135"/>
      <c r="NI6" s="135"/>
      <c r="NJ6" s="135"/>
      <c r="NK6" s="135"/>
      <c r="NL6" s="135"/>
      <c r="NM6" s="135"/>
      <c r="NN6" s="135"/>
      <c r="NO6" s="135"/>
      <c r="NP6" s="135"/>
      <c r="NQ6" s="135"/>
      <c r="NR6" s="135"/>
      <c r="NS6" s="135"/>
      <c r="NT6" s="135"/>
      <c r="NU6" s="135"/>
      <c r="NV6" s="135"/>
      <c r="NW6" s="135"/>
      <c r="NX6" s="135"/>
      <c r="NY6" s="135"/>
      <c r="NZ6" s="135"/>
      <c r="OA6" s="135"/>
      <c r="OB6" s="135"/>
      <c r="OC6" s="135"/>
      <c r="OD6" s="135"/>
      <c r="OE6" s="135"/>
      <c r="OF6" s="135"/>
      <c r="OG6" s="135"/>
      <c r="OH6" s="135"/>
      <c r="OI6" s="135"/>
      <c r="OJ6" s="135"/>
      <c r="OK6" s="135"/>
      <c r="OL6" s="135"/>
      <c r="OM6" s="135"/>
      <c r="ON6" s="135"/>
      <c r="OO6" s="135"/>
      <c r="OP6" s="135"/>
      <c r="OQ6" s="135"/>
      <c r="OR6" s="135"/>
      <c r="OS6" s="135"/>
      <c r="OT6" s="135"/>
      <c r="OU6" s="135"/>
      <c r="OV6" s="135"/>
      <c r="OW6" s="135"/>
      <c r="OX6" s="135"/>
      <c r="OY6" s="135"/>
      <c r="OZ6" s="135"/>
      <c r="PA6" s="135"/>
      <c r="PB6" s="135"/>
      <c r="PC6" s="135"/>
      <c r="PD6" s="135"/>
      <c r="PE6" s="135"/>
      <c r="PF6" s="135"/>
      <c r="PG6" s="135"/>
      <c r="PH6" s="135"/>
      <c r="PI6" s="135"/>
      <c r="PJ6" s="135"/>
      <c r="PK6" s="135"/>
      <c r="PL6" s="135"/>
      <c r="PM6" s="135"/>
      <c r="PN6" s="135"/>
      <c r="PO6" s="135"/>
      <c r="PP6" s="135"/>
      <c r="PQ6" s="135"/>
      <c r="PR6" s="135"/>
      <c r="PS6" s="135"/>
      <c r="PT6" s="135"/>
      <c r="PU6" s="135"/>
      <c r="PV6" s="135"/>
      <c r="PW6" s="135"/>
      <c r="PX6" s="135"/>
      <c r="PY6" s="135"/>
      <c r="PZ6" s="135"/>
      <c r="QA6" s="135"/>
      <c r="QB6" s="135"/>
      <c r="QC6" s="135"/>
      <c r="QD6" s="135"/>
      <c r="QE6" s="135"/>
      <c r="QF6" s="135"/>
      <c r="QG6" s="135"/>
      <c r="QH6" s="135"/>
      <c r="QI6" s="135"/>
      <c r="QJ6" s="135"/>
      <c r="QK6" s="135"/>
      <c r="QL6" s="135"/>
      <c r="QM6" s="135"/>
      <c r="QN6" s="135"/>
      <c r="QO6" s="135"/>
      <c r="QP6" s="135"/>
      <c r="QQ6" s="135"/>
      <c r="QR6" s="135"/>
      <c r="QS6" s="135"/>
    </row>
    <row r="7" spans="1:461" ht="17.25" customHeight="1" x14ac:dyDescent="0.2">
      <c r="A7" s="128" t="s">
        <v>1</v>
      </c>
      <c r="B7" s="150">
        <v>0.27669468789125379</v>
      </c>
      <c r="C7" s="150">
        <v>3.6538314127296419E-3</v>
      </c>
      <c r="D7" s="193">
        <v>2.3532718399468532E-2</v>
      </c>
      <c r="E7" s="150">
        <v>0.22388021565270716</v>
      </c>
      <c r="F7" s="150">
        <v>2.3021693027058792E-2</v>
      </c>
      <c r="G7" s="193">
        <v>4.5992283516876613E-2</v>
      </c>
      <c r="H7" s="150">
        <v>4.5992283516876611E-3</v>
      </c>
      <c r="I7" s="150">
        <v>0.18011089250581291</v>
      </c>
      <c r="J7" s="193">
        <v>0.11993765490456601</v>
      </c>
      <c r="K7" s="150">
        <v>1.3031146996448375E-3</v>
      </c>
      <c r="L7" s="150">
        <v>9.964994761989933E-4</v>
      </c>
      <c r="M7" s="150">
        <v>9.6277180161995046E-2</v>
      </c>
      <c r="N7" s="156"/>
    </row>
    <row r="8" spans="1:461" s="157" customFormat="1" x14ac:dyDescent="0.2">
      <c r="A8" s="128" t="s">
        <v>45</v>
      </c>
      <c r="B8" s="150">
        <v>0.19410755148741418</v>
      </c>
      <c r="C8" s="150">
        <v>3.4324942791762012E-3</v>
      </c>
      <c r="D8" s="193">
        <v>1.2471395881006864E-2</v>
      </c>
      <c r="E8" s="150">
        <v>0.23066361556064074</v>
      </c>
      <c r="F8" s="150">
        <v>2.482837528604119E-2</v>
      </c>
      <c r="G8" s="193">
        <v>2.9748283752860413E-2</v>
      </c>
      <c r="H8" s="150">
        <v>2.299771167048055E-2</v>
      </c>
      <c r="I8" s="150">
        <v>0.19016018306636157</v>
      </c>
      <c r="J8" s="193">
        <v>0.1051487414187643</v>
      </c>
      <c r="K8" s="150">
        <v>5.148741418764302E-3</v>
      </c>
      <c r="L8" s="150">
        <v>5.6064073226544621E-3</v>
      </c>
      <c r="M8" s="150">
        <v>0.17568649885583523</v>
      </c>
      <c r="N8" s="156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  <c r="KL8" s="112"/>
      <c r="KM8" s="112"/>
      <c r="KN8" s="112"/>
      <c r="KO8" s="112"/>
      <c r="KP8" s="112"/>
      <c r="KQ8" s="112"/>
      <c r="KR8" s="112"/>
      <c r="KS8" s="112"/>
      <c r="KT8" s="112"/>
      <c r="KU8" s="112"/>
      <c r="KV8" s="112"/>
      <c r="KW8" s="112"/>
      <c r="KX8" s="112"/>
      <c r="KY8" s="112"/>
      <c r="KZ8" s="112"/>
      <c r="LA8" s="112"/>
      <c r="LB8" s="112"/>
      <c r="LC8" s="112"/>
      <c r="LD8" s="112"/>
      <c r="LE8" s="112"/>
      <c r="LF8" s="112"/>
      <c r="LG8" s="112"/>
      <c r="LH8" s="112"/>
      <c r="LI8" s="112"/>
      <c r="LJ8" s="112"/>
      <c r="LK8" s="112"/>
      <c r="LL8" s="112"/>
      <c r="LM8" s="112"/>
      <c r="LN8" s="112"/>
      <c r="LO8" s="112"/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112"/>
      <c r="QR8" s="112"/>
      <c r="QS8" s="112"/>
    </row>
    <row r="9" spans="1:461" x14ac:dyDescent="0.2">
      <c r="A9" s="128" t="s">
        <v>3</v>
      </c>
      <c r="B9" s="150">
        <v>0.21214691108356709</v>
      </c>
      <c r="C9" s="150">
        <v>2.0875464805271055E-3</v>
      </c>
      <c r="D9" s="193">
        <v>1.4939004501272099E-2</v>
      </c>
      <c r="E9" s="150">
        <v>0.21873572966273078</v>
      </c>
      <c r="F9" s="150">
        <v>1.5004240328788571E-2</v>
      </c>
      <c r="G9" s="193">
        <v>3.2552677930719552E-2</v>
      </c>
      <c r="H9" s="150">
        <v>6.9149977167460366E-3</v>
      </c>
      <c r="I9" s="150">
        <v>0.18931437145280189</v>
      </c>
      <c r="J9" s="193">
        <v>9.804944875725749E-2</v>
      </c>
      <c r="K9" s="150">
        <v>3.1965555483071304E-3</v>
      </c>
      <c r="L9" s="150">
        <v>2.935612238241242E-3</v>
      </c>
      <c r="M9" s="150">
        <v>0.20412290429904104</v>
      </c>
      <c r="N9" s="156"/>
    </row>
    <row r="10" spans="1:461" s="157" customFormat="1" ht="15.75" customHeight="1" x14ac:dyDescent="0.2">
      <c r="A10" s="128" t="s">
        <v>63</v>
      </c>
      <c r="B10" s="150">
        <v>0.1628440366972477</v>
      </c>
      <c r="C10" s="150">
        <v>4.5871559633027525E-3</v>
      </c>
      <c r="D10" s="193">
        <v>1.834862385321101E-2</v>
      </c>
      <c r="E10" s="150">
        <v>0.16743119266055045</v>
      </c>
      <c r="F10" s="150">
        <v>2.2935779816513763E-2</v>
      </c>
      <c r="G10" s="193">
        <v>5.0458715596330278E-2</v>
      </c>
      <c r="H10" s="150">
        <v>0</v>
      </c>
      <c r="I10" s="150">
        <v>0.17201834862385321</v>
      </c>
      <c r="J10" s="193">
        <v>0.1743119266055046</v>
      </c>
      <c r="K10" s="150">
        <v>2.2935779816513763E-3</v>
      </c>
      <c r="L10" s="150">
        <v>9.1743119266055051E-3</v>
      </c>
      <c r="M10" s="150">
        <v>0.21559633027522937</v>
      </c>
      <c r="N10" s="156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12"/>
      <c r="JL10" s="112"/>
      <c r="JM10" s="112"/>
      <c r="JN10" s="112"/>
      <c r="JO10" s="112"/>
      <c r="JP10" s="112"/>
      <c r="JQ10" s="112"/>
      <c r="JR10" s="112"/>
      <c r="JS10" s="112"/>
      <c r="JT10" s="112"/>
      <c r="JU10" s="112"/>
      <c r="JV10" s="112"/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112"/>
      <c r="LP10" s="112"/>
      <c r="LQ10" s="112"/>
      <c r="LR10" s="112"/>
      <c r="LS10" s="112"/>
      <c r="LT10" s="112"/>
      <c r="LU10" s="112"/>
      <c r="LV10" s="112"/>
      <c r="LW10" s="112"/>
      <c r="LX10" s="112"/>
      <c r="LY10" s="112"/>
      <c r="LZ10" s="112"/>
      <c r="MA10" s="112"/>
      <c r="MB10" s="112"/>
      <c r="MC10" s="112"/>
      <c r="MD10" s="112"/>
      <c r="ME10" s="112"/>
      <c r="MF10" s="112"/>
      <c r="MG10" s="112"/>
      <c r="MH10" s="112"/>
      <c r="MI10" s="112"/>
      <c r="MJ10" s="112"/>
      <c r="MK10" s="112"/>
      <c r="ML10" s="112"/>
      <c r="MM10" s="112"/>
      <c r="MN10" s="112"/>
      <c r="MO10" s="112"/>
      <c r="MP10" s="112"/>
      <c r="MQ10" s="112"/>
      <c r="MR10" s="112"/>
      <c r="MS10" s="112"/>
      <c r="MT10" s="112"/>
      <c r="MU10" s="112"/>
      <c r="MV10" s="112"/>
      <c r="MW10" s="112"/>
      <c r="MX10" s="112"/>
      <c r="MY10" s="112"/>
      <c r="MZ10" s="112"/>
      <c r="NA10" s="112"/>
      <c r="NB10" s="112"/>
      <c r="NC10" s="112"/>
      <c r="ND10" s="112"/>
      <c r="NE10" s="112"/>
      <c r="NF10" s="112"/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2"/>
      <c r="NX10" s="112"/>
      <c r="NY10" s="112"/>
      <c r="NZ10" s="112"/>
      <c r="OA10" s="112"/>
      <c r="OB10" s="112"/>
      <c r="OC10" s="112"/>
      <c r="OD10" s="112"/>
      <c r="OE10" s="112"/>
      <c r="OF10" s="112"/>
      <c r="OG10" s="112"/>
      <c r="OH10" s="112"/>
      <c r="OI10" s="112"/>
      <c r="OJ10" s="112"/>
      <c r="OK10" s="112"/>
      <c r="OL10" s="112"/>
      <c r="OM10" s="112"/>
      <c r="ON10" s="112"/>
      <c r="OO10" s="112"/>
      <c r="OP10" s="112"/>
      <c r="OQ10" s="112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112"/>
      <c r="QR10" s="112"/>
      <c r="QS10" s="112"/>
    </row>
    <row r="11" spans="1:461" x14ac:dyDescent="0.2">
      <c r="A11" s="128" t="s">
        <v>5</v>
      </c>
      <c r="B11" s="150">
        <v>0.28928809975536496</v>
      </c>
      <c r="C11" s="150">
        <v>3.5322512569815234E-3</v>
      </c>
      <c r="D11" s="193">
        <v>2.4512676356454145E-2</v>
      </c>
      <c r="E11" s="150">
        <v>0.20115802111974823</v>
      </c>
      <c r="F11" s="150">
        <v>1.5292762982662465E-2</v>
      </c>
      <c r="G11" s="193">
        <v>3.6937021845048087E-2</v>
      </c>
      <c r="H11" s="150">
        <v>8.8347258817310492E-3</v>
      </c>
      <c r="I11" s="150">
        <v>0.14442891856562734</v>
      </c>
      <c r="J11" s="193">
        <v>8.668767441002799E-2</v>
      </c>
      <c r="K11" s="150">
        <v>2.5938689624933923E-3</v>
      </c>
      <c r="L11" s="150">
        <v>3.8027020492794124E-3</v>
      </c>
      <c r="M11" s="150">
        <v>0.18293127681458141</v>
      </c>
      <c r="N11" s="158"/>
    </row>
    <row r="12" spans="1:461" s="157" customFormat="1" x14ac:dyDescent="0.2">
      <c r="A12" s="128" t="s">
        <v>65</v>
      </c>
      <c r="B12" s="150">
        <v>0.17284390591589452</v>
      </c>
      <c r="C12" s="150">
        <v>4.2765502494654314E-3</v>
      </c>
      <c r="D12" s="193">
        <v>1.0334996436208126E-2</v>
      </c>
      <c r="E12" s="150">
        <v>0.18781183178902353</v>
      </c>
      <c r="F12" s="150">
        <v>1.9244476122594441E-2</v>
      </c>
      <c r="G12" s="193">
        <v>2.3164647184604419E-2</v>
      </c>
      <c r="H12" s="150">
        <v>6.4148253741981472E-3</v>
      </c>
      <c r="I12" s="150">
        <v>0.23556664290805418</v>
      </c>
      <c r="J12" s="193">
        <v>0.10334996436208126</v>
      </c>
      <c r="K12" s="150">
        <v>3.5637918745545262E-4</v>
      </c>
      <c r="L12" s="150">
        <v>2.4946543121881683E-3</v>
      </c>
      <c r="M12" s="150">
        <v>0.23414112615823235</v>
      </c>
      <c r="N12" s="156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  <c r="IX12" s="112"/>
      <c r="IY12" s="112"/>
      <c r="IZ12" s="112"/>
      <c r="JA12" s="112"/>
      <c r="JB12" s="112"/>
      <c r="JC12" s="112"/>
      <c r="JD12" s="112"/>
      <c r="JE12" s="112"/>
      <c r="JF12" s="112"/>
      <c r="JG12" s="112"/>
      <c r="JH12" s="112"/>
      <c r="JI12" s="112"/>
      <c r="JJ12" s="112"/>
      <c r="JK12" s="112"/>
      <c r="JL12" s="112"/>
      <c r="JM12" s="112"/>
      <c r="JN12" s="112"/>
      <c r="JO12" s="112"/>
      <c r="JP12" s="112"/>
      <c r="JQ12" s="112"/>
      <c r="JR12" s="112"/>
      <c r="JS12" s="112"/>
      <c r="JT12" s="112"/>
      <c r="JU12" s="112"/>
      <c r="JV12" s="112"/>
      <c r="JW12" s="112"/>
      <c r="JX12" s="112"/>
      <c r="JY12" s="112"/>
      <c r="JZ12" s="112"/>
      <c r="KA12" s="112"/>
      <c r="KB12" s="112"/>
      <c r="KC12" s="112"/>
      <c r="KD12" s="112"/>
      <c r="KE12" s="112"/>
      <c r="KF12" s="112"/>
      <c r="KG12" s="112"/>
      <c r="KH12" s="112"/>
      <c r="KI12" s="112"/>
      <c r="KJ12" s="112"/>
      <c r="KK12" s="112"/>
      <c r="KL12" s="112"/>
      <c r="KM12" s="112"/>
      <c r="KN12" s="112"/>
      <c r="KO12" s="112"/>
      <c r="KP12" s="112"/>
      <c r="KQ12" s="112"/>
      <c r="KR12" s="112"/>
      <c r="KS12" s="112"/>
      <c r="KT12" s="112"/>
      <c r="KU12" s="112"/>
      <c r="KV12" s="112"/>
      <c r="KW12" s="112"/>
      <c r="KX12" s="112"/>
      <c r="KY12" s="112"/>
      <c r="KZ12" s="112"/>
      <c r="LA12" s="112"/>
      <c r="LB12" s="112"/>
      <c r="LC12" s="112"/>
      <c r="LD12" s="112"/>
      <c r="LE12" s="112"/>
      <c r="LF12" s="112"/>
      <c r="LG12" s="112"/>
      <c r="LH12" s="112"/>
      <c r="LI12" s="112"/>
      <c r="LJ12" s="112"/>
      <c r="LK12" s="112"/>
      <c r="LL12" s="112"/>
      <c r="LM12" s="112"/>
      <c r="LN12" s="112"/>
      <c r="LO12" s="112"/>
      <c r="LP12" s="112"/>
      <c r="LQ12" s="112"/>
      <c r="LR12" s="112"/>
      <c r="LS12" s="112"/>
      <c r="LT12" s="112"/>
      <c r="LU12" s="112"/>
      <c r="LV12" s="112"/>
      <c r="LW12" s="112"/>
      <c r="LX12" s="112"/>
      <c r="LY12" s="112"/>
      <c r="LZ12" s="112"/>
      <c r="MA12" s="112"/>
      <c r="MB12" s="112"/>
      <c r="MC12" s="112"/>
      <c r="MD12" s="112"/>
      <c r="ME12" s="112"/>
      <c r="MF12" s="112"/>
      <c r="MG12" s="112"/>
      <c r="MH12" s="112"/>
      <c r="MI12" s="112"/>
      <c r="MJ12" s="112"/>
      <c r="MK12" s="112"/>
      <c r="ML12" s="112"/>
      <c r="MM12" s="112"/>
      <c r="MN12" s="112"/>
      <c r="MO12" s="112"/>
      <c r="MP12" s="112"/>
      <c r="MQ12" s="112"/>
      <c r="MR12" s="112"/>
      <c r="MS12" s="112"/>
      <c r="MT12" s="112"/>
      <c r="MU12" s="112"/>
      <c r="MV12" s="112"/>
      <c r="MW12" s="112"/>
      <c r="MX12" s="112"/>
      <c r="MY12" s="112"/>
      <c r="MZ12" s="112"/>
      <c r="NA12" s="112"/>
      <c r="NB12" s="112"/>
      <c r="NC12" s="112"/>
      <c r="ND12" s="112"/>
      <c r="NE12" s="112"/>
      <c r="NF12" s="112"/>
      <c r="NG12" s="112"/>
      <c r="NH12" s="112"/>
      <c r="NI12" s="112"/>
      <c r="NJ12" s="112"/>
      <c r="NK12" s="112"/>
      <c r="NL12" s="112"/>
      <c r="NM12" s="112"/>
      <c r="NN12" s="112"/>
      <c r="NO12" s="112"/>
      <c r="NP12" s="112"/>
      <c r="NQ12" s="112"/>
      <c r="NR12" s="112"/>
      <c r="NS12" s="112"/>
      <c r="NT12" s="112"/>
      <c r="NU12" s="112"/>
      <c r="NV12" s="112"/>
      <c r="NW12" s="112"/>
      <c r="NX12" s="112"/>
      <c r="NY12" s="112"/>
      <c r="NZ12" s="112"/>
      <c r="OA12" s="112"/>
      <c r="OB12" s="112"/>
      <c r="OC12" s="112"/>
      <c r="OD12" s="112"/>
      <c r="OE12" s="112"/>
      <c r="OF12" s="112"/>
      <c r="OG12" s="112"/>
      <c r="OH12" s="112"/>
      <c r="OI12" s="112"/>
      <c r="OJ12" s="112"/>
      <c r="OK12" s="112"/>
      <c r="OL12" s="112"/>
      <c r="OM12" s="112"/>
      <c r="ON12" s="112"/>
      <c r="OO12" s="112"/>
      <c r="OP12" s="112"/>
      <c r="OQ12" s="112"/>
      <c r="OR12" s="112"/>
      <c r="OS12" s="112"/>
      <c r="OT12" s="112"/>
      <c r="OU12" s="112"/>
      <c r="OV12" s="112"/>
      <c r="OW12" s="112"/>
      <c r="OX12" s="112"/>
      <c r="OY12" s="112"/>
      <c r="OZ12" s="112"/>
      <c r="PA12" s="112"/>
      <c r="PB12" s="112"/>
      <c r="PC12" s="112"/>
      <c r="PD12" s="112"/>
      <c r="PE12" s="112"/>
      <c r="PF12" s="112"/>
      <c r="PG12" s="112"/>
      <c r="PH12" s="112"/>
      <c r="PI12" s="112"/>
      <c r="PJ12" s="112"/>
      <c r="PK12" s="112"/>
      <c r="PL12" s="112"/>
      <c r="PM12" s="112"/>
      <c r="PN12" s="112"/>
      <c r="PO12" s="112"/>
      <c r="PP12" s="112"/>
      <c r="PQ12" s="112"/>
      <c r="PR12" s="112"/>
      <c r="PS12" s="112"/>
      <c r="PT12" s="112"/>
      <c r="PU12" s="112"/>
      <c r="PV12" s="112"/>
      <c r="PW12" s="112"/>
      <c r="PX12" s="112"/>
      <c r="PY12" s="112"/>
      <c r="PZ12" s="112"/>
      <c r="QA12" s="112"/>
      <c r="QB12" s="112"/>
      <c r="QC12" s="112"/>
      <c r="QD12" s="112"/>
      <c r="QE12" s="112"/>
      <c r="QF12" s="112"/>
      <c r="QG12" s="112"/>
      <c r="QH12" s="112"/>
      <c r="QI12" s="112"/>
      <c r="QJ12" s="112"/>
      <c r="QK12" s="112"/>
      <c r="QL12" s="112"/>
      <c r="QM12" s="112"/>
      <c r="QN12" s="112"/>
      <c r="QO12" s="112"/>
      <c r="QP12" s="112"/>
      <c r="QQ12" s="112"/>
      <c r="QR12" s="112"/>
      <c r="QS12" s="112"/>
    </row>
    <row r="13" spans="1:461" x14ac:dyDescent="0.2">
      <c r="A13" s="128" t="s">
        <v>66</v>
      </c>
      <c r="B13" s="150">
        <v>0.12707358570820929</v>
      </c>
      <c r="C13" s="150">
        <v>6.3802637175669925E-3</v>
      </c>
      <c r="D13" s="193">
        <v>1.4887282007656316E-2</v>
      </c>
      <c r="E13" s="150">
        <v>0.14132284134410888</v>
      </c>
      <c r="F13" s="150">
        <v>2.679710761378137E-2</v>
      </c>
      <c r="G13" s="193">
        <v>2.679710761378137E-2</v>
      </c>
      <c r="H13" s="150">
        <v>2.5521054870267972E-3</v>
      </c>
      <c r="I13" s="150">
        <v>0.29540621012335178</v>
      </c>
      <c r="J13" s="193">
        <v>0.12048064653339005</v>
      </c>
      <c r="K13" s="150">
        <v>6.380263717566993E-4</v>
      </c>
      <c r="L13" s="150">
        <v>2.5521054870267972E-3</v>
      </c>
      <c r="M13" s="150">
        <v>0.23511271799234368</v>
      </c>
      <c r="N13" s="158"/>
    </row>
    <row r="14" spans="1:461" s="157" customFormat="1" ht="18" customHeight="1" thickBot="1" x14ac:dyDescent="0.25">
      <c r="A14" s="174" t="s">
        <v>64</v>
      </c>
      <c r="B14" s="173">
        <v>7.1085432355232403E-2</v>
      </c>
      <c r="C14" s="173">
        <v>2.2721371072448714E-3</v>
      </c>
      <c r="D14" s="194">
        <v>8.1796935860815375E-3</v>
      </c>
      <c r="E14" s="173">
        <v>0.11568423786029602</v>
      </c>
      <c r="F14" s="173">
        <v>1.5255777720072708E-2</v>
      </c>
      <c r="G14" s="194">
        <v>1.4931186704752013E-2</v>
      </c>
      <c r="H14" s="173">
        <v>3.3108283562710986E-3</v>
      </c>
      <c r="I14" s="173">
        <v>0.43319916904700079</v>
      </c>
      <c r="J14" s="194">
        <v>0.14035315502466891</v>
      </c>
      <c r="K14" s="173">
        <v>8.4393663983380941E-4</v>
      </c>
      <c r="L14" s="173">
        <v>4.8039470267462999E-3</v>
      </c>
      <c r="M14" s="173">
        <v>0.19008049857179954</v>
      </c>
      <c r="N14" s="156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  <c r="QI14" s="112"/>
      <c r="QJ14" s="112"/>
      <c r="QK14" s="112"/>
      <c r="QL14" s="112"/>
      <c r="QM14" s="112"/>
      <c r="QN14" s="112"/>
      <c r="QO14" s="112"/>
      <c r="QP14" s="112"/>
      <c r="QQ14" s="112"/>
      <c r="QR14" s="112"/>
      <c r="QS14" s="112"/>
    </row>
    <row r="15" spans="1:461" ht="16" thickTop="1" x14ac:dyDescent="0.2"/>
    <row r="16" spans="1:461" x14ac:dyDescent="0.2">
      <c r="A16" s="112" t="s">
        <v>70</v>
      </c>
      <c r="C16" s="144"/>
      <c r="D16" s="144"/>
      <c r="K16" s="121"/>
      <c r="L16" s="121"/>
      <c r="M16" s="121"/>
    </row>
    <row r="17" spans="1:13" x14ac:dyDescent="0.2">
      <c r="A17" s="128" t="s">
        <v>99</v>
      </c>
      <c r="K17" s="121"/>
      <c r="L17" s="121"/>
      <c r="M17" s="121"/>
    </row>
    <row r="18" spans="1:13" x14ac:dyDescent="0.2">
      <c r="A18" s="210" t="s">
        <v>121</v>
      </c>
      <c r="K18" s="121"/>
      <c r="L18" s="121"/>
      <c r="M18" s="121"/>
    </row>
    <row r="19" spans="1:13" x14ac:dyDescent="0.2">
      <c r="K19" s="121"/>
      <c r="L19" s="121"/>
      <c r="M19" s="121"/>
    </row>
    <row r="20" spans="1:13" x14ac:dyDescent="0.2">
      <c r="B20" s="121"/>
      <c r="C20" s="121"/>
      <c r="K20" s="121"/>
      <c r="L20" s="121"/>
      <c r="M20" s="121"/>
    </row>
    <row r="21" spans="1:13" x14ac:dyDescent="0.2">
      <c r="B21" s="121"/>
      <c r="C21" s="121"/>
      <c r="D21" s="160"/>
      <c r="E21" s="160"/>
      <c r="K21" s="121"/>
      <c r="L21" s="121"/>
      <c r="M21" s="121"/>
    </row>
    <row r="22" spans="1:13" ht="19.5" customHeight="1" x14ac:dyDescent="0.2">
      <c r="A22" s="136"/>
      <c r="B22" s="121"/>
      <c r="C22" s="121"/>
      <c r="D22" s="121"/>
      <c r="E22" s="121"/>
      <c r="K22" s="121"/>
      <c r="L22" s="121"/>
      <c r="M22" s="121"/>
    </row>
    <row r="23" spans="1:13" x14ac:dyDescent="0.2">
      <c r="A23" s="138"/>
      <c r="B23" s="121"/>
      <c r="C23" s="121"/>
      <c r="D23" s="121"/>
      <c r="E23" s="121"/>
      <c r="K23" s="121"/>
      <c r="L23" s="121"/>
      <c r="M23" s="121"/>
    </row>
    <row r="24" spans="1:13" x14ac:dyDescent="0.2">
      <c r="A24" s="138"/>
      <c r="B24" s="121"/>
      <c r="C24" s="121"/>
      <c r="D24" s="121"/>
      <c r="E24" s="121"/>
      <c r="K24" s="121"/>
      <c r="L24" s="121"/>
      <c r="M24" s="121"/>
    </row>
    <row r="25" spans="1:13" x14ac:dyDescent="0.2">
      <c r="A25" s="138"/>
      <c r="B25" s="121"/>
      <c r="C25" s="121"/>
      <c r="D25" s="121"/>
      <c r="E25" s="121"/>
      <c r="K25" s="121"/>
      <c r="L25" s="121"/>
      <c r="M25" s="121"/>
    </row>
    <row r="26" spans="1:13" x14ac:dyDescent="0.2">
      <c r="A26" s="138"/>
      <c r="B26" s="121"/>
      <c r="C26" s="121"/>
      <c r="D26" s="121"/>
      <c r="E26" s="121"/>
      <c r="K26" s="121"/>
      <c r="L26" s="121"/>
      <c r="M26" s="121"/>
    </row>
    <row r="27" spans="1:13" x14ac:dyDescent="0.2">
      <c r="A27" s="138"/>
      <c r="B27" s="121"/>
      <c r="C27" s="121"/>
      <c r="D27" s="121"/>
      <c r="E27" s="121"/>
    </row>
    <row r="28" spans="1:13" x14ac:dyDescent="0.2">
      <c r="A28" s="121"/>
      <c r="B28" s="121"/>
      <c r="C28" s="121"/>
    </row>
    <row r="29" spans="1:13" x14ac:dyDescent="0.2">
      <c r="A29" s="121"/>
      <c r="B29" s="121"/>
      <c r="C29" s="121"/>
    </row>
    <row r="30" spans="1:13" x14ac:dyDescent="0.2">
      <c r="A30" s="121"/>
      <c r="B30" s="121"/>
    </row>
    <row r="31" spans="1:13" x14ac:dyDescent="0.2">
      <c r="A31" s="121"/>
      <c r="B31" s="121"/>
    </row>
    <row r="32" spans="1:13" x14ac:dyDescent="0.2">
      <c r="A32" s="112"/>
    </row>
    <row r="33" spans="1:1" x14ac:dyDescent="0.2">
      <c r="A33" s="112"/>
    </row>
    <row r="34" spans="1:1" x14ac:dyDescent="0.2">
      <c r="A34" s="112"/>
    </row>
    <row r="35" spans="1:1" x14ac:dyDescent="0.2">
      <c r="A35" s="112"/>
    </row>
    <row r="36" spans="1:1" x14ac:dyDescent="0.2">
      <c r="A36" s="112"/>
    </row>
    <row r="37" spans="1:1" x14ac:dyDescent="0.2">
      <c r="A37" s="112"/>
    </row>
    <row r="38" spans="1:1" x14ac:dyDescent="0.2">
      <c r="A38" s="112"/>
    </row>
    <row r="39" spans="1:1" x14ac:dyDescent="0.2">
      <c r="A39" s="112"/>
    </row>
    <row r="40" spans="1:1" x14ac:dyDescent="0.2">
      <c r="A40" s="112"/>
    </row>
  </sheetData>
  <mergeCells count="4">
    <mergeCell ref="K3:M3"/>
    <mergeCell ref="B3:D3"/>
    <mergeCell ref="E3:G3"/>
    <mergeCell ref="H3:J3"/>
  </mergeCells>
  <pageMargins left="0.7" right="0.7" top="0.75" bottom="0.75" header="0.3" footer="0.3"/>
  <pageSetup scale="4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5"/>
  <sheetViews>
    <sheetView zoomScaleNormal="100" workbookViewId="0"/>
  </sheetViews>
  <sheetFormatPr baseColWidth="10" defaultColWidth="9.1640625" defaultRowHeight="15" x14ac:dyDescent="0.2"/>
  <cols>
    <col min="1" max="1" width="40.83203125" style="119" customWidth="1"/>
    <col min="2" max="2" width="9.1640625" style="114"/>
    <col min="3" max="3" width="5" style="114" customWidth="1"/>
    <col min="4" max="16384" width="9.1640625" style="114"/>
  </cols>
  <sheetData>
    <row r="1" spans="1:4" x14ac:dyDescent="0.2">
      <c r="A1" s="114" t="s">
        <v>132</v>
      </c>
    </row>
    <row r="2" spans="1:4" s="145" customFormat="1" ht="16" thickBot="1" x14ac:dyDescent="0.25">
      <c r="A2" s="166"/>
      <c r="B2" s="166"/>
      <c r="C2" s="135"/>
    </row>
    <row r="3" spans="1:4" s="145" customFormat="1" ht="15.75" customHeight="1" thickTop="1" x14ac:dyDescent="0.2">
      <c r="A3" s="195" t="s">
        <v>0</v>
      </c>
      <c r="B3" s="200">
        <v>2.3262297254683308E-3</v>
      </c>
      <c r="C3" s="135"/>
    </row>
    <row r="4" spans="1:4" x14ac:dyDescent="0.2">
      <c r="A4" s="161" t="s">
        <v>1</v>
      </c>
      <c r="B4" s="141">
        <v>9.183808709879393E-2</v>
      </c>
      <c r="C4" s="112"/>
      <c r="D4" s="133"/>
    </row>
    <row r="5" spans="1:4" x14ac:dyDescent="0.2">
      <c r="A5" s="161" t="s">
        <v>45</v>
      </c>
      <c r="B5" s="141">
        <v>5.3018842917795884E-2</v>
      </c>
      <c r="C5" s="112"/>
    </row>
    <row r="6" spans="1:4" x14ac:dyDescent="0.2">
      <c r="A6" s="161" t="s">
        <v>3</v>
      </c>
      <c r="B6" s="141">
        <v>3.7361351681146571E-2</v>
      </c>
      <c r="C6" s="112"/>
    </row>
    <row r="7" spans="1:4" ht="15.75" customHeight="1" x14ac:dyDescent="0.2">
      <c r="A7" s="161" t="s">
        <v>63</v>
      </c>
      <c r="B7" s="141">
        <v>1.2065317240150086E-3</v>
      </c>
      <c r="C7" s="112"/>
    </row>
    <row r="8" spans="1:4" x14ac:dyDescent="0.2">
      <c r="A8" s="161" t="s">
        <v>5</v>
      </c>
      <c r="B8" s="150">
        <v>0.7545576278855074</v>
      </c>
      <c r="C8" s="112"/>
    </row>
    <row r="9" spans="1:4" x14ac:dyDescent="0.2">
      <c r="A9" s="161" t="s">
        <v>65</v>
      </c>
      <c r="B9" s="141">
        <v>8.4640028518022572E-3</v>
      </c>
      <c r="C9" s="112"/>
    </row>
    <row r="10" spans="1:4" x14ac:dyDescent="0.2">
      <c r="A10" s="161" t="s">
        <v>66</v>
      </c>
      <c r="B10" s="141">
        <v>2.481616386894506E-2</v>
      </c>
      <c r="C10" s="112"/>
    </row>
    <row r="11" spans="1:4" ht="16" thickBot="1" x14ac:dyDescent="0.25">
      <c r="A11" s="196" t="s">
        <v>64</v>
      </c>
      <c r="B11" s="175">
        <v>2.641116224652551E-2</v>
      </c>
      <c r="C11" s="112"/>
    </row>
    <row r="12" spans="1:4" ht="16" thickTop="1" x14ac:dyDescent="0.2">
      <c r="B12" s="112"/>
      <c r="C12" s="143"/>
    </row>
    <row r="13" spans="1:4" x14ac:dyDescent="0.2">
      <c r="A13" s="143" t="s">
        <v>70</v>
      </c>
      <c r="B13" s="143"/>
      <c r="C13" s="143"/>
    </row>
    <row r="14" spans="1:4" x14ac:dyDescent="0.2">
      <c r="A14" s="128" t="s">
        <v>99</v>
      </c>
      <c r="B14" s="152"/>
      <c r="C14" s="143"/>
    </row>
    <row r="15" spans="1:4" x14ac:dyDescent="0.2">
      <c r="A15" s="210" t="s">
        <v>121</v>
      </c>
      <c r="B15" s="143"/>
      <c r="C15" s="1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zoomScaleNormal="100" workbookViewId="0"/>
  </sheetViews>
  <sheetFormatPr baseColWidth="10" defaultColWidth="9.1640625" defaultRowHeight="15" x14ac:dyDescent="0.2"/>
  <cols>
    <col min="1" max="1" width="40.83203125" style="119" customWidth="1"/>
    <col min="2" max="3" width="12.5" style="114" customWidth="1"/>
    <col min="4" max="4" width="12.5" style="115" customWidth="1"/>
    <col min="5" max="5" width="16.33203125" style="115" customWidth="1"/>
    <col min="6" max="6" width="5" style="114" customWidth="1"/>
    <col min="7" max="16384" width="9.1640625" style="114"/>
  </cols>
  <sheetData>
    <row r="1" spans="1:7" x14ac:dyDescent="0.2">
      <c r="A1" s="114" t="s">
        <v>133</v>
      </c>
    </row>
    <row r="3" spans="1:7" s="145" customFormat="1" ht="65" thickBot="1" x14ac:dyDescent="0.25">
      <c r="A3" s="177"/>
      <c r="B3" s="177" t="s">
        <v>73</v>
      </c>
      <c r="C3" s="177" t="s">
        <v>10</v>
      </c>
      <c r="D3" s="177" t="s">
        <v>11</v>
      </c>
      <c r="E3" s="177" t="s">
        <v>78</v>
      </c>
      <c r="F3" s="135"/>
      <c r="G3" s="135"/>
    </row>
    <row r="4" spans="1:7" s="145" customFormat="1" ht="15.75" customHeight="1" thickTop="1" x14ac:dyDescent="0.2">
      <c r="A4" s="180" t="s">
        <v>79</v>
      </c>
      <c r="B4" s="190">
        <v>0.29028056432779276</v>
      </c>
      <c r="C4" s="190">
        <v>0.25341279380647047</v>
      </c>
      <c r="D4" s="190">
        <v>0.2969667609650426</v>
      </c>
      <c r="E4" s="190">
        <v>0.15933988090069423</v>
      </c>
      <c r="F4" s="135"/>
      <c r="G4" s="135"/>
    </row>
    <row r="5" spans="1:7" x14ac:dyDescent="0.2">
      <c r="A5" s="138" t="s">
        <v>0</v>
      </c>
      <c r="B5" s="121">
        <v>0.2475442043222004</v>
      </c>
      <c r="C5" s="121">
        <v>0.3005893909626719</v>
      </c>
      <c r="D5" s="121">
        <v>0.25540275049115913</v>
      </c>
      <c r="E5" s="121">
        <v>0.19646365422396855</v>
      </c>
      <c r="F5" s="143"/>
      <c r="G5" s="143"/>
    </row>
    <row r="6" spans="1:7" x14ac:dyDescent="0.2">
      <c r="A6" s="138" t="s">
        <v>1</v>
      </c>
      <c r="B6" s="121">
        <v>0.2425976611097288</v>
      </c>
      <c r="C6" s="121">
        <v>0.26787758148793234</v>
      </c>
      <c r="D6" s="121">
        <v>0.36685742722070169</v>
      </c>
      <c r="E6" s="121">
        <v>0.12266733018163722</v>
      </c>
      <c r="F6" s="143"/>
      <c r="G6" s="143"/>
    </row>
    <row r="7" spans="1:7" x14ac:dyDescent="0.2">
      <c r="A7" s="138" t="s">
        <v>45</v>
      </c>
      <c r="B7" s="121">
        <v>0.18774243599689683</v>
      </c>
      <c r="C7" s="121">
        <v>0.25765020256874405</v>
      </c>
      <c r="D7" s="121">
        <v>0.35471080079303507</v>
      </c>
      <c r="E7" s="121">
        <v>0.19989656064132405</v>
      </c>
      <c r="F7" s="143"/>
      <c r="G7" s="143"/>
    </row>
    <row r="8" spans="1:7" x14ac:dyDescent="0.2">
      <c r="A8" s="138" t="s">
        <v>3</v>
      </c>
      <c r="B8" s="121">
        <v>0.21125382262996942</v>
      </c>
      <c r="C8" s="121">
        <v>0.27987767584097861</v>
      </c>
      <c r="D8" s="121">
        <v>0.33516819571865442</v>
      </c>
      <c r="E8" s="121">
        <v>0.17370030581039755</v>
      </c>
      <c r="F8" s="143"/>
      <c r="G8" s="143"/>
    </row>
    <row r="9" spans="1:7" x14ac:dyDescent="0.2">
      <c r="A9" s="138" t="s">
        <v>63</v>
      </c>
      <c r="B9" s="121">
        <v>0.22727272727272727</v>
      </c>
      <c r="C9" s="121">
        <v>0.30681818181818182</v>
      </c>
      <c r="D9" s="121">
        <v>0.32196969696969696</v>
      </c>
      <c r="E9" s="121">
        <v>0.14393939393939392</v>
      </c>
      <c r="F9" s="143"/>
      <c r="G9" s="143"/>
    </row>
    <row r="10" spans="1:7" x14ac:dyDescent="0.2">
      <c r="A10" s="138" t="s">
        <v>5</v>
      </c>
      <c r="B10" s="121">
        <v>0.3203556546176955</v>
      </c>
      <c r="C10" s="121">
        <v>0.25585085764124432</v>
      </c>
      <c r="D10" s="121">
        <v>0.26929087120845041</v>
      </c>
      <c r="E10" s="121">
        <v>0.15450261653260974</v>
      </c>
      <c r="F10" s="143"/>
      <c r="G10" s="143"/>
    </row>
    <row r="11" spans="1:7" x14ac:dyDescent="0.2">
      <c r="A11" s="138" t="s">
        <v>65</v>
      </c>
      <c r="B11" s="121">
        <v>0.18034557235421167</v>
      </c>
      <c r="C11" s="121">
        <v>0.21976241900647947</v>
      </c>
      <c r="D11" s="121">
        <v>0.40820734341252701</v>
      </c>
      <c r="E11" s="121">
        <v>0.19168466522678185</v>
      </c>
      <c r="F11" s="143"/>
      <c r="G11" s="143"/>
    </row>
    <row r="12" spans="1:7" x14ac:dyDescent="0.2">
      <c r="A12" s="138" t="s">
        <v>66</v>
      </c>
      <c r="B12" s="121">
        <v>0.15027624309392265</v>
      </c>
      <c r="C12" s="121">
        <v>0.1994475138121547</v>
      </c>
      <c r="D12" s="121">
        <v>0.41823204419889504</v>
      </c>
      <c r="E12" s="121">
        <v>0.23204419889502759</v>
      </c>
      <c r="F12" s="143"/>
      <c r="G12" s="143"/>
    </row>
    <row r="13" spans="1:7" ht="16" thickBot="1" x14ac:dyDescent="0.25">
      <c r="A13" s="172" t="s">
        <v>64</v>
      </c>
      <c r="B13" s="191">
        <v>8.7904481744246407E-2</v>
      </c>
      <c r="C13" s="191">
        <v>0.14241218203841496</v>
      </c>
      <c r="D13" s="191">
        <v>0.52759993078387268</v>
      </c>
      <c r="E13" s="191">
        <v>0.24208340543346601</v>
      </c>
      <c r="F13" s="143"/>
      <c r="G13" s="143"/>
    </row>
    <row r="14" spans="1:7" ht="16" thickTop="1" x14ac:dyDescent="0.2">
      <c r="B14" s="112"/>
      <c r="C14" s="112"/>
      <c r="D14" s="112"/>
      <c r="E14" s="112"/>
      <c r="F14" s="143"/>
      <c r="G14" s="143"/>
    </row>
    <row r="15" spans="1:7" x14ac:dyDescent="0.2">
      <c r="A15" s="112" t="s">
        <v>70</v>
      </c>
      <c r="B15" s="115"/>
      <c r="C15" s="115"/>
    </row>
    <row r="16" spans="1:7" x14ac:dyDescent="0.2">
      <c r="A16" s="128" t="s">
        <v>99</v>
      </c>
      <c r="E16" s="147"/>
    </row>
    <row r="17" spans="1:5" x14ac:dyDescent="0.2">
      <c r="A17" s="210" t="s">
        <v>121</v>
      </c>
      <c r="E17" s="147"/>
    </row>
    <row r="19" spans="1:5" x14ac:dyDescent="0.2">
      <c r="D19" s="1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X30"/>
  <sheetViews>
    <sheetView zoomScaleNormal="100" workbookViewId="0"/>
  </sheetViews>
  <sheetFormatPr baseColWidth="10" defaultColWidth="9.1640625" defaultRowHeight="15" x14ac:dyDescent="0.2"/>
  <cols>
    <col min="1" max="1" width="40.83203125" style="128" customWidth="1"/>
    <col min="2" max="13" width="12.5" style="112" customWidth="1"/>
    <col min="14" max="14" width="56.1640625" style="112" customWidth="1"/>
    <col min="15" max="15" width="43.33203125" style="112" customWidth="1"/>
    <col min="16" max="16" width="35.5" style="112" customWidth="1"/>
    <col min="17" max="17" width="44.5" style="112" customWidth="1"/>
    <col min="18" max="16384" width="9.1640625" style="112"/>
  </cols>
  <sheetData>
    <row r="1" spans="1:466" x14ac:dyDescent="0.2">
      <c r="A1" s="114" t="s">
        <v>137</v>
      </c>
    </row>
    <row r="2" spans="1:466" x14ac:dyDescent="0.2">
      <c r="J2" s="144"/>
    </row>
    <row r="3" spans="1:466" ht="50.25" customHeight="1" x14ac:dyDescent="0.2">
      <c r="A3" s="159"/>
      <c r="B3" s="226" t="s">
        <v>73</v>
      </c>
      <c r="C3" s="226"/>
      <c r="D3" s="227"/>
      <c r="E3" s="226" t="s">
        <v>10</v>
      </c>
      <c r="F3" s="226"/>
      <c r="G3" s="227"/>
      <c r="H3" s="226" t="s">
        <v>11</v>
      </c>
      <c r="I3" s="226"/>
      <c r="J3" s="227"/>
      <c r="K3" s="228" t="s">
        <v>78</v>
      </c>
      <c r="L3" s="228"/>
      <c r="M3" s="228"/>
    </row>
    <row r="4" spans="1:466" s="135" customFormat="1" ht="75.75" customHeight="1" thickBot="1" x14ac:dyDescent="0.25">
      <c r="A4" s="177"/>
      <c r="B4" s="176" t="s">
        <v>15</v>
      </c>
      <c r="C4" s="176" t="s">
        <v>98</v>
      </c>
      <c r="D4" s="185" t="s">
        <v>75</v>
      </c>
      <c r="E4" s="176" t="s">
        <v>15</v>
      </c>
      <c r="F4" s="176" t="s">
        <v>98</v>
      </c>
      <c r="G4" s="185" t="s">
        <v>75</v>
      </c>
      <c r="H4" s="176" t="s">
        <v>15</v>
      </c>
      <c r="I4" s="176" t="s">
        <v>98</v>
      </c>
      <c r="J4" s="185" t="s">
        <v>75</v>
      </c>
      <c r="K4" s="176" t="s">
        <v>15</v>
      </c>
      <c r="L4" s="176" t="s">
        <v>98</v>
      </c>
      <c r="M4" s="176" t="s">
        <v>75</v>
      </c>
    </row>
    <row r="5" spans="1:466" s="137" customFormat="1" ht="17" thickTop="1" x14ac:dyDescent="0.2">
      <c r="A5" s="197" t="s">
        <v>76</v>
      </c>
      <c r="B5" s="150">
        <v>0.23209740001553866</v>
      </c>
      <c r="C5" s="150">
        <v>6.6359244820825471E-3</v>
      </c>
      <c r="D5" s="193">
        <v>5.1547239830171517E-2</v>
      </c>
      <c r="E5" s="150">
        <v>0.15831615701365118</v>
      </c>
      <c r="F5" s="150">
        <v>3.1059051501537871E-2</v>
      </c>
      <c r="G5" s="193">
        <v>6.4037585291281438E-2</v>
      </c>
      <c r="H5" s="150">
        <v>6.80502173128162E-3</v>
      </c>
      <c r="I5" s="150">
        <v>0.15405216421627996</v>
      </c>
      <c r="J5" s="193">
        <v>0.136109575017481</v>
      </c>
      <c r="K5" s="150">
        <v>1.2613740751065998E-3</v>
      </c>
      <c r="L5" s="150">
        <v>5.2831464884899619E-3</v>
      </c>
      <c r="M5" s="150">
        <v>0.15279536033709765</v>
      </c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2"/>
      <c r="MY5" s="112"/>
      <c r="MZ5" s="112"/>
      <c r="NA5" s="112"/>
      <c r="NB5" s="112"/>
      <c r="NC5" s="112"/>
      <c r="ND5" s="112"/>
      <c r="NE5" s="112"/>
      <c r="NF5" s="112"/>
      <c r="NG5" s="112"/>
      <c r="NH5" s="112"/>
      <c r="NI5" s="112"/>
      <c r="NJ5" s="112"/>
      <c r="NK5" s="112"/>
      <c r="NL5" s="112"/>
      <c r="NM5" s="112"/>
      <c r="NN5" s="112"/>
      <c r="NO5" s="112"/>
      <c r="NP5" s="112"/>
      <c r="NQ5" s="112"/>
      <c r="NR5" s="112"/>
      <c r="NS5" s="112"/>
      <c r="NT5" s="112"/>
      <c r="NU5" s="112"/>
      <c r="NV5" s="112"/>
      <c r="NW5" s="112"/>
      <c r="NX5" s="112"/>
      <c r="NY5" s="112"/>
      <c r="NZ5" s="112"/>
      <c r="OA5" s="112"/>
      <c r="OB5" s="112"/>
      <c r="OC5" s="112"/>
      <c r="OD5" s="112"/>
      <c r="OE5" s="112"/>
      <c r="OF5" s="112"/>
      <c r="OG5" s="112"/>
      <c r="OH5" s="112"/>
      <c r="OI5" s="112"/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</row>
    <row r="6" spans="1:466" s="149" customFormat="1" ht="15.75" customHeight="1" x14ac:dyDescent="0.2">
      <c r="A6" s="198" t="s">
        <v>0</v>
      </c>
      <c r="B6" s="148">
        <v>0.18074656188605109</v>
      </c>
      <c r="C6" s="148">
        <v>5.893909626719057E-3</v>
      </c>
      <c r="D6" s="192">
        <v>6.0903732809430254E-2</v>
      </c>
      <c r="E6" s="148">
        <v>0.19646365422396855</v>
      </c>
      <c r="F6" s="148">
        <v>2.3575638506876228E-2</v>
      </c>
      <c r="G6" s="192">
        <v>8.0550098231827114E-2</v>
      </c>
      <c r="H6" s="148">
        <v>3.929273084479371E-3</v>
      </c>
      <c r="I6" s="148">
        <v>0.13359528487229863</v>
      </c>
      <c r="J6" s="192">
        <v>0.11787819253438114</v>
      </c>
      <c r="K6" s="148">
        <v>0</v>
      </c>
      <c r="L6" s="148">
        <v>9.823182711198428E-3</v>
      </c>
      <c r="M6" s="148">
        <v>0.18664047151277013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5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5"/>
      <c r="JT6" s="135"/>
      <c r="JU6" s="135"/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5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5"/>
      <c r="LC6" s="135"/>
      <c r="LD6" s="135"/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5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5"/>
      <c r="ML6" s="135"/>
      <c r="MM6" s="135"/>
      <c r="MN6" s="135"/>
      <c r="MO6" s="135"/>
      <c r="MP6" s="135"/>
      <c r="MQ6" s="135"/>
      <c r="MR6" s="135"/>
      <c r="MS6" s="135"/>
      <c r="MT6" s="135"/>
      <c r="MU6" s="135"/>
      <c r="MV6" s="135"/>
      <c r="MW6" s="135"/>
      <c r="MX6" s="135"/>
      <c r="MY6" s="135"/>
      <c r="MZ6" s="135"/>
      <c r="NA6" s="135"/>
      <c r="NB6" s="135"/>
      <c r="NC6" s="135"/>
      <c r="ND6" s="135"/>
      <c r="NE6" s="135"/>
      <c r="NF6" s="135"/>
      <c r="NG6" s="135"/>
      <c r="NH6" s="135"/>
      <c r="NI6" s="135"/>
      <c r="NJ6" s="135"/>
      <c r="NK6" s="135"/>
      <c r="NL6" s="135"/>
      <c r="NM6" s="135"/>
      <c r="NN6" s="135"/>
      <c r="NO6" s="135"/>
      <c r="NP6" s="135"/>
      <c r="NQ6" s="135"/>
      <c r="NR6" s="135"/>
      <c r="NS6" s="135"/>
      <c r="NT6" s="135"/>
      <c r="NU6" s="135"/>
      <c r="NV6" s="135"/>
      <c r="NW6" s="135"/>
      <c r="NX6" s="135"/>
      <c r="NY6" s="135"/>
      <c r="NZ6" s="135"/>
      <c r="OA6" s="135"/>
      <c r="OB6" s="135"/>
      <c r="OC6" s="135"/>
      <c r="OD6" s="135"/>
      <c r="OE6" s="135"/>
      <c r="OF6" s="135"/>
      <c r="OG6" s="135"/>
      <c r="OH6" s="135"/>
      <c r="OI6" s="135"/>
      <c r="OJ6" s="135"/>
      <c r="OK6" s="135"/>
      <c r="OL6" s="135"/>
      <c r="OM6" s="135"/>
      <c r="ON6" s="135"/>
      <c r="OO6" s="135"/>
      <c r="OP6" s="135"/>
      <c r="OQ6" s="135"/>
      <c r="OR6" s="135"/>
      <c r="OS6" s="135"/>
      <c r="OT6" s="135"/>
      <c r="OU6" s="135"/>
      <c r="OV6" s="135"/>
      <c r="OW6" s="135"/>
      <c r="OX6" s="135"/>
      <c r="OY6" s="135"/>
      <c r="OZ6" s="135"/>
      <c r="PA6" s="135"/>
      <c r="PB6" s="135"/>
      <c r="PC6" s="135"/>
      <c r="PD6" s="135"/>
      <c r="PE6" s="135"/>
      <c r="PF6" s="135"/>
      <c r="PG6" s="135"/>
      <c r="PH6" s="135"/>
      <c r="PI6" s="135"/>
      <c r="PJ6" s="135"/>
      <c r="PK6" s="135"/>
      <c r="PL6" s="135"/>
      <c r="PM6" s="135"/>
      <c r="PN6" s="135"/>
      <c r="PO6" s="135"/>
      <c r="PP6" s="135"/>
      <c r="PQ6" s="135"/>
      <c r="PR6" s="135"/>
      <c r="PS6" s="135"/>
      <c r="PT6" s="135"/>
      <c r="PU6" s="135"/>
      <c r="PV6" s="135"/>
      <c r="PW6" s="135"/>
      <c r="PX6" s="135"/>
      <c r="PY6" s="135"/>
      <c r="PZ6" s="135"/>
      <c r="QA6" s="135"/>
      <c r="QB6" s="135"/>
      <c r="QC6" s="135"/>
      <c r="QD6" s="135"/>
      <c r="QE6" s="135"/>
      <c r="QF6" s="135"/>
      <c r="QG6" s="135"/>
      <c r="QH6" s="135"/>
      <c r="QI6" s="135"/>
      <c r="QJ6" s="135"/>
      <c r="QK6" s="135"/>
      <c r="QL6" s="135"/>
      <c r="QM6" s="135"/>
      <c r="QN6" s="135"/>
      <c r="QO6" s="135"/>
      <c r="QP6" s="135"/>
      <c r="QQ6" s="135"/>
      <c r="QR6" s="135"/>
      <c r="QS6" s="135"/>
      <c r="QT6" s="135"/>
      <c r="QU6" s="135"/>
      <c r="QV6" s="135"/>
      <c r="QW6" s="135"/>
      <c r="QX6" s="135"/>
    </row>
    <row r="7" spans="1:466" x14ac:dyDescent="0.2">
      <c r="A7" s="198" t="s">
        <v>1</v>
      </c>
      <c r="B7" s="150">
        <v>0.19736252799203782</v>
      </c>
      <c r="C7" s="150">
        <v>7.4147797959691463E-3</v>
      </c>
      <c r="D7" s="193">
        <v>3.7820353321721824E-2</v>
      </c>
      <c r="E7" s="150">
        <v>0.15799950236377208</v>
      </c>
      <c r="F7" s="150">
        <v>4.6628514555859667E-2</v>
      </c>
      <c r="G7" s="193">
        <v>6.3249564568300568E-2</v>
      </c>
      <c r="H7" s="150">
        <v>2.936053744712615E-3</v>
      </c>
      <c r="I7" s="150">
        <v>0.21512814132868874</v>
      </c>
      <c r="J7" s="193">
        <v>0.14879323214730034</v>
      </c>
      <c r="K7" s="150">
        <v>5.4739985070913167E-4</v>
      </c>
      <c r="L7" s="150">
        <v>8.8579248569295842E-3</v>
      </c>
      <c r="M7" s="150">
        <v>0.11326200547399851</v>
      </c>
    </row>
    <row r="8" spans="1:466" s="151" customFormat="1" x14ac:dyDescent="0.2">
      <c r="A8" s="198" t="s">
        <v>45</v>
      </c>
      <c r="B8" s="150">
        <v>0.13774674597017497</v>
      </c>
      <c r="C8" s="150">
        <v>5.4305663304887513E-3</v>
      </c>
      <c r="D8" s="193">
        <v>4.4565123696233083E-2</v>
      </c>
      <c r="E8" s="150">
        <v>0.15834841823980692</v>
      </c>
      <c r="F8" s="150">
        <v>3.5945177139901731E-2</v>
      </c>
      <c r="G8" s="193">
        <v>6.3356607189035422E-2</v>
      </c>
      <c r="H8" s="150">
        <v>9.1371433497112325E-3</v>
      </c>
      <c r="I8" s="150">
        <v>0.17239893112662702</v>
      </c>
      <c r="J8" s="193">
        <v>0.17317472631669684</v>
      </c>
      <c r="K8" s="150">
        <v>1.4653909145763296E-3</v>
      </c>
      <c r="L8" s="150">
        <v>9.8267390742177406E-3</v>
      </c>
      <c r="M8" s="150">
        <v>0.18860443065252994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  <c r="KL8" s="112"/>
      <c r="KM8" s="112"/>
      <c r="KN8" s="112"/>
      <c r="KO8" s="112"/>
      <c r="KP8" s="112"/>
      <c r="KQ8" s="112"/>
      <c r="KR8" s="112"/>
      <c r="KS8" s="112"/>
      <c r="KT8" s="112"/>
      <c r="KU8" s="112"/>
      <c r="KV8" s="112"/>
      <c r="KW8" s="112"/>
      <c r="KX8" s="112"/>
      <c r="KY8" s="112"/>
      <c r="KZ8" s="112"/>
      <c r="LA8" s="112"/>
      <c r="LB8" s="112"/>
      <c r="LC8" s="112"/>
      <c r="LD8" s="112"/>
      <c r="LE8" s="112"/>
      <c r="LF8" s="112"/>
      <c r="LG8" s="112"/>
      <c r="LH8" s="112"/>
      <c r="LI8" s="112"/>
      <c r="LJ8" s="112"/>
      <c r="LK8" s="112"/>
      <c r="LL8" s="112"/>
      <c r="LM8" s="112"/>
      <c r="LN8" s="112"/>
      <c r="LO8" s="112"/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112"/>
      <c r="QR8" s="112"/>
      <c r="QS8" s="112"/>
      <c r="QT8" s="112"/>
      <c r="QU8" s="112"/>
      <c r="QV8" s="112"/>
      <c r="QW8" s="112"/>
      <c r="QX8" s="112"/>
    </row>
    <row r="9" spans="1:466" x14ac:dyDescent="0.2">
      <c r="A9" s="198" t="s">
        <v>3</v>
      </c>
      <c r="B9" s="150">
        <v>0.16831804281345566</v>
      </c>
      <c r="C9" s="150">
        <v>6.2385321100917428E-3</v>
      </c>
      <c r="D9" s="193">
        <v>3.669724770642202E-2</v>
      </c>
      <c r="E9" s="150">
        <v>0.1800611620795107</v>
      </c>
      <c r="F9" s="150">
        <v>3.4862385321100919E-2</v>
      </c>
      <c r="G9" s="193">
        <v>6.4954128440366979E-2</v>
      </c>
      <c r="H9" s="150">
        <v>4.8929663608562688E-3</v>
      </c>
      <c r="I9" s="150">
        <v>0.17932721712538227</v>
      </c>
      <c r="J9" s="193">
        <v>0.15094801223241591</v>
      </c>
      <c r="K9" s="150">
        <v>6.116207951070336E-4</v>
      </c>
      <c r="L9" s="150">
        <v>6.6055045871559635E-3</v>
      </c>
      <c r="M9" s="150">
        <v>0.16648318042813456</v>
      </c>
    </row>
    <row r="10" spans="1:466" s="151" customFormat="1" ht="15.75" customHeight="1" x14ac:dyDescent="0.2">
      <c r="A10" s="198" t="s">
        <v>63</v>
      </c>
      <c r="B10" s="150">
        <v>0.14772727272727273</v>
      </c>
      <c r="C10" s="150">
        <v>3.787878787878788E-3</v>
      </c>
      <c r="D10" s="193">
        <v>7.575757575757576E-2</v>
      </c>
      <c r="E10" s="150">
        <v>0.16287878787878787</v>
      </c>
      <c r="F10" s="150">
        <v>3.787878787878788E-2</v>
      </c>
      <c r="G10" s="193">
        <v>0.10606060606060606</v>
      </c>
      <c r="H10" s="150">
        <v>3.787878787878788E-3</v>
      </c>
      <c r="I10" s="150">
        <v>0.17424242424242425</v>
      </c>
      <c r="J10" s="193">
        <v>0.14393939393939395</v>
      </c>
      <c r="K10" s="150">
        <v>0</v>
      </c>
      <c r="L10" s="150">
        <v>7.575757575757576E-3</v>
      </c>
      <c r="M10" s="150">
        <v>0.13636363636363635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12"/>
      <c r="JL10" s="112"/>
      <c r="JM10" s="112"/>
      <c r="JN10" s="112"/>
      <c r="JO10" s="112"/>
      <c r="JP10" s="112"/>
      <c r="JQ10" s="112"/>
      <c r="JR10" s="112"/>
      <c r="JS10" s="112"/>
      <c r="JT10" s="112"/>
      <c r="JU10" s="112"/>
      <c r="JV10" s="112"/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112"/>
      <c r="LP10" s="112"/>
      <c r="LQ10" s="112"/>
      <c r="LR10" s="112"/>
      <c r="LS10" s="112"/>
      <c r="LT10" s="112"/>
      <c r="LU10" s="112"/>
      <c r="LV10" s="112"/>
      <c r="LW10" s="112"/>
      <c r="LX10" s="112"/>
      <c r="LY10" s="112"/>
      <c r="LZ10" s="112"/>
      <c r="MA10" s="112"/>
      <c r="MB10" s="112"/>
      <c r="MC10" s="112"/>
      <c r="MD10" s="112"/>
      <c r="ME10" s="112"/>
      <c r="MF10" s="112"/>
      <c r="MG10" s="112"/>
      <c r="MH10" s="112"/>
      <c r="MI10" s="112"/>
      <c r="MJ10" s="112"/>
      <c r="MK10" s="112"/>
      <c r="ML10" s="112"/>
      <c r="MM10" s="112"/>
      <c r="MN10" s="112"/>
      <c r="MO10" s="112"/>
      <c r="MP10" s="112"/>
      <c r="MQ10" s="112"/>
      <c r="MR10" s="112"/>
      <c r="MS10" s="112"/>
      <c r="MT10" s="112"/>
      <c r="MU10" s="112"/>
      <c r="MV10" s="112"/>
      <c r="MW10" s="112"/>
      <c r="MX10" s="112"/>
      <c r="MY10" s="112"/>
      <c r="MZ10" s="112"/>
      <c r="NA10" s="112"/>
      <c r="NB10" s="112"/>
      <c r="NC10" s="112"/>
      <c r="ND10" s="112"/>
      <c r="NE10" s="112"/>
      <c r="NF10" s="112"/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2"/>
      <c r="NX10" s="112"/>
      <c r="NY10" s="112"/>
      <c r="NZ10" s="112"/>
      <c r="OA10" s="112"/>
      <c r="OB10" s="112"/>
      <c r="OC10" s="112"/>
      <c r="OD10" s="112"/>
      <c r="OE10" s="112"/>
      <c r="OF10" s="112"/>
      <c r="OG10" s="112"/>
      <c r="OH10" s="112"/>
      <c r="OI10" s="112"/>
      <c r="OJ10" s="112"/>
      <c r="OK10" s="112"/>
      <c r="OL10" s="112"/>
      <c r="OM10" s="112"/>
      <c r="ON10" s="112"/>
      <c r="OO10" s="112"/>
      <c r="OP10" s="112"/>
      <c r="OQ10" s="112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112"/>
      <c r="QR10" s="112"/>
      <c r="QS10" s="112"/>
      <c r="QT10" s="112"/>
      <c r="QU10" s="112"/>
      <c r="QV10" s="112"/>
      <c r="QW10" s="112"/>
      <c r="QX10" s="112"/>
    </row>
    <row r="11" spans="1:466" x14ac:dyDescent="0.2">
      <c r="A11" s="198" t="s">
        <v>5</v>
      </c>
      <c r="B11" s="150">
        <v>0.25747407694544044</v>
      </c>
      <c r="C11" s="150">
        <v>6.8381141583486772E-3</v>
      </c>
      <c r="D11" s="193">
        <v>5.6043463513906384E-2</v>
      </c>
      <c r="E11" s="150">
        <v>0.16137101463320089</v>
      </c>
      <c r="F11" s="150">
        <v>2.8993846302936332E-2</v>
      </c>
      <c r="G11" s="193">
        <v>6.5485996705107088E-2</v>
      </c>
      <c r="H11" s="150">
        <v>7.431679426300998E-3</v>
      </c>
      <c r="I11" s="150">
        <v>0.13341287915495686</v>
      </c>
      <c r="J11" s="193">
        <v>0.12844631262719255</v>
      </c>
      <c r="K11" s="150">
        <v>1.4415156507413508E-3</v>
      </c>
      <c r="L11" s="150">
        <v>4.4335691442969278E-3</v>
      </c>
      <c r="M11" s="150">
        <v>0.14862753173757148</v>
      </c>
    </row>
    <row r="12" spans="1:466" s="151" customFormat="1" x14ac:dyDescent="0.2">
      <c r="A12" s="198" t="s">
        <v>65</v>
      </c>
      <c r="B12" s="150">
        <v>0.14200863930885529</v>
      </c>
      <c r="C12" s="150">
        <v>7.0194384449244057E-3</v>
      </c>
      <c r="D12" s="193">
        <v>3.1317494600431962E-2</v>
      </c>
      <c r="E12" s="150">
        <v>0.14092872570194384</v>
      </c>
      <c r="F12" s="150">
        <v>2.4838012958963283E-2</v>
      </c>
      <c r="G12" s="193">
        <v>5.3995680345572353E-2</v>
      </c>
      <c r="H12" s="150">
        <v>8.099352051835854E-3</v>
      </c>
      <c r="I12" s="150">
        <v>0.23488120950323974</v>
      </c>
      <c r="J12" s="193">
        <v>0.1652267818574514</v>
      </c>
      <c r="K12" s="150">
        <v>2.1598272138228943E-3</v>
      </c>
      <c r="L12" s="150">
        <v>4.3196544276457886E-3</v>
      </c>
      <c r="M12" s="150">
        <v>0.18520518358531318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  <c r="IX12" s="112"/>
      <c r="IY12" s="112"/>
      <c r="IZ12" s="112"/>
      <c r="JA12" s="112"/>
      <c r="JB12" s="112"/>
      <c r="JC12" s="112"/>
      <c r="JD12" s="112"/>
      <c r="JE12" s="112"/>
      <c r="JF12" s="112"/>
      <c r="JG12" s="112"/>
      <c r="JH12" s="112"/>
      <c r="JI12" s="112"/>
      <c r="JJ12" s="112"/>
      <c r="JK12" s="112"/>
      <c r="JL12" s="112"/>
      <c r="JM12" s="112"/>
      <c r="JN12" s="112"/>
      <c r="JO12" s="112"/>
      <c r="JP12" s="112"/>
      <c r="JQ12" s="112"/>
      <c r="JR12" s="112"/>
      <c r="JS12" s="112"/>
      <c r="JT12" s="112"/>
      <c r="JU12" s="112"/>
      <c r="JV12" s="112"/>
      <c r="JW12" s="112"/>
      <c r="JX12" s="112"/>
      <c r="JY12" s="112"/>
      <c r="JZ12" s="112"/>
      <c r="KA12" s="112"/>
      <c r="KB12" s="112"/>
      <c r="KC12" s="112"/>
      <c r="KD12" s="112"/>
      <c r="KE12" s="112"/>
      <c r="KF12" s="112"/>
      <c r="KG12" s="112"/>
      <c r="KH12" s="112"/>
      <c r="KI12" s="112"/>
      <c r="KJ12" s="112"/>
      <c r="KK12" s="112"/>
      <c r="KL12" s="112"/>
      <c r="KM12" s="112"/>
      <c r="KN12" s="112"/>
      <c r="KO12" s="112"/>
      <c r="KP12" s="112"/>
      <c r="KQ12" s="112"/>
      <c r="KR12" s="112"/>
      <c r="KS12" s="112"/>
      <c r="KT12" s="112"/>
      <c r="KU12" s="112"/>
      <c r="KV12" s="112"/>
      <c r="KW12" s="112"/>
      <c r="KX12" s="112"/>
      <c r="KY12" s="112"/>
      <c r="KZ12" s="112"/>
      <c r="LA12" s="112"/>
      <c r="LB12" s="112"/>
      <c r="LC12" s="112"/>
      <c r="LD12" s="112"/>
      <c r="LE12" s="112"/>
      <c r="LF12" s="112"/>
      <c r="LG12" s="112"/>
      <c r="LH12" s="112"/>
      <c r="LI12" s="112"/>
      <c r="LJ12" s="112"/>
      <c r="LK12" s="112"/>
      <c r="LL12" s="112"/>
      <c r="LM12" s="112"/>
      <c r="LN12" s="112"/>
      <c r="LO12" s="112"/>
      <c r="LP12" s="112"/>
      <c r="LQ12" s="112"/>
      <c r="LR12" s="112"/>
      <c r="LS12" s="112"/>
      <c r="LT12" s="112"/>
      <c r="LU12" s="112"/>
      <c r="LV12" s="112"/>
      <c r="LW12" s="112"/>
      <c r="LX12" s="112"/>
      <c r="LY12" s="112"/>
      <c r="LZ12" s="112"/>
      <c r="MA12" s="112"/>
      <c r="MB12" s="112"/>
      <c r="MC12" s="112"/>
      <c r="MD12" s="112"/>
      <c r="ME12" s="112"/>
      <c r="MF12" s="112"/>
      <c r="MG12" s="112"/>
      <c r="MH12" s="112"/>
      <c r="MI12" s="112"/>
      <c r="MJ12" s="112"/>
      <c r="MK12" s="112"/>
      <c r="ML12" s="112"/>
      <c r="MM12" s="112"/>
      <c r="MN12" s="112"/>
      <c r="MO12" s="112"/>
      <c r="MP12" s="112"/>
      <c r="MQ12" s="112"/>
      <c r="MR12" s="112"/>
      <c r="MS12" s="112"/>
      <c r="MT12" s="112"/>
      <c r="MU12" s="112"/>
      <c r="MV12" s="112"/>
      <c r="MW12" s="112"/>
      <c r="MX12" s="112"/>
      <c r="MY12" s="112"/>
      <c r="MZ12" s="112"/>
      <c r="NA12" s="112"/>
      <c r="NB12" s="112"/>
      <c r="NC12" s="112"/>
      <c r="ND12" s="112"/>
      <c r="NE12" s="112"/>
      <c r="NF12" s="112"/>
      <c r="NG12" s="112"/>
      <c r="NH12" s="112"/>
      <c r="NI12" s="112"/>
      <c r="NJ12" s="112"/>
      <c r="NK12" s="112"/>
      <c r="NL12" s="112"/>
      <c r="NM12" s="112"/>
      <c r="NN12" s="112"/>
      <c r="NO12" s="112"/>
      <c r="NP12" s="112"/>
      <c r="NQ12" s="112"/>
      <c r="NR12" s="112"/>
      <c r="NS12" s="112"/>
      <c r="NT12" s="112"/>
      <c r="NU12" s="112"/>
      <c r="NV12" s="112"/>
      <c r="NW12" s="112"/>
      <c r="NX12" s="112"/>
      <c r="NY12" s="112"/>
      <c r="NZ12" s="112"/>
      <c r="OA12" s="112"/>
      <c r="OB12" s="112"/>
      <c r="OC12" s="112"/>
      <c r="OD12" s="112"/>
      <c r="OE12" s="112"/>
      <c r="OF12" s="112"/>
      <c r="OG12" s="112"/>
      <c r="OH12" s="112"/>
      <c r="OI12" s="112"/>
      <c r="OJ12" s="112"/>
      <c r="OK12" s="112"/>
      <c r="OL12" s="112"/>
      <c r="OM12" s="112"/>
      <c r="ON12" s="112"/>
      <c r="OO12" s="112"/>
      <c r="OP12" s="112"/>
      <c r="OQ12" s="112"/>
      <c r="OR12" s="112"/>
      <c r="OS12" s="112"/>
      <c r="OT12" s="112"/>
      <c r="OU12" s="112"/>
      <c r="OV12" s="112"/>
      <c r="OW12" s="112"/>
      <c r="OX12" s="112"/>
      <c r="OY12" s="112"/>
      <c r="OZ12" s="112"/>
      <c r="PA12" s="112"/>
      <c r="PB12" s="112"/>
      <c r="PC12" s="112"/>
      <c r="PD12" s="112"/>
      <c r="PE12" s="112"/>
      <c r="PF12" s="112"/>
      <c r="PG12" s="112"/>
      <c r="PH12" s="112"/>
      <c r="PI12" s="112"/>
      <c r="PJ12" s="112"/>
      <c r="PK12" s="112"/>
      <c r="PL12" s="112"/>
      <c r="PM12" s="112"/>
      <c r="PN12" s="112"/>
      <c r="PO12" s="112"/>
      <c r="PP12" s="112"/>
      <c r="PQ12" s="112"/>
      <c r="PR12" s="112"/>
      <c r="PS12" s="112"/>
      <c r="PT12" s="112"/>
      <c r="PU12" s="112"/>
      <c r="PV12" s="112"/>
      <c r="PW12" s="112"/>
      <c r="PX12" s="112"/>
      <c r="PY12" s="112"/>
      <c r="PZ12" s="112"/>
      <c r="QA12" s="112"/>
      <c r="QB12" s="112"/>
      <c r="QC12" s="112"/>
      <c r="QD12" s="112"/>
      <c r="QE12" s="112"/>
      <c r="QF12" s="112"/>
      <c r="QG12" s="112"/>
      <c r="QH12" s="112"/>
      <c r="QI12" s="112"/>
      <c r="QJ12" s="112"/>
      <c r="QK12" s="112"/>
      <c r="QL12" s="112"/>
      <c r="QM12" s="112"/>
      <c r="QN12" s="112"/>
      <c r="QO12" s="112"/>
      <c r="QP12" s="112"/>
      <c r="QQ12" s="112"/>
      <c r="QR12" s="112"/>
      <c r="QS12" s="112"/>
      <c r="QT12" s="112"/>
      <c r="QU12" s="112"/>
      <c r="QV12" s="112"/>
      <c r="QW12" s="112"/>
      <c r="QX12" s="112"/>
    </row>
    <row r="13" spans="1:466" x14ac:dyDescent="0.2">
      <c r="A13" s="198" t="s">
        <v>66</v>
      </c>
      <c r="B13" s="150">
        <v>0.11068139963167588</v>
      </c>
      <c r="C13" s="150">
        <v>4.7882136279926331E-3</v>
      </c>
      <c r="D13" s="193">
        <v>3.4806629834254144E-2</v>
      </c>
      <c r="E13" s="150">
        <v>0.10736648250460405</v>
      </c>
      <c r="F13" s="150">
        <v>2.7992633517495397E-2</v>
      </c>
      <c r="G13" s="193">
        <v>6.4088397790055249E-2</v>
      </c>
      <c r="H13" s="150">
        <v>4.0515653775322286E-3</v>
      </c>
      <c r="I13" s="150">
        <v>0.21178637200736647</v>
      </c>
      <c r="J13" s="193">
        <v>0.20239410681399631</v>
      </c>
      <c r="K13" s="150">
        <v>0</v>
      </c>
      <c r="L13" s="150">
        <v>7.1823204419889505E-3</v>
      </c>
      <c r="M13" s="150">
        <v>0.22486187845303868</v>
      </c>
    </row>
    <row r="14" spans="1:466" s="151" customFormat="1" ht="16" thickBot="1" x14ac:dyDescent="0.25">
      <c r="A14" s="199" t="s">
        <v>64</v>
      </c>
      <c r="B14" s="173">
        <v>5.883370825402319E-2</v>
      </c>
      <c r="C14" s="173">
        <v>2.9416854127011596E-3</v>
      </c>
      <c r="D14" s="194">
        <v>2.6129088077522063E-2</v>
      </c>
      <c r="E14" s="173">
        <v>9.1192247793735942E-2</v>
      </c>
      <c r="F14" s="173">
        <v>2.5956047759127878E-2</v>
      </c>
      <c r="G14" s="194">
        <v>2.5263886485551133E-2</v>
      </c>
      <c r="H14" s="173">
        <v>2.9416854127011596E-3</v>
      </c>
      <c r="I14" s="173">
        <v>0.37947741823844955</v>
      </c>
      <c r="J14" s="194">
        <v>0.14518082713272193</v>
      </c>
      <c r="K14" s="173">
        <v>1.7304031839418584E-4</v>
      </c>
      <c r="L14" s="173">
        <v>4.1529676414604599E-3</v>
      </c>
      <c r="M14" s="173">
        <v>0.23775739747361135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  <c r="QI14" s="112"/>
      <c r="QJ14" s="112"/>
      <c r="QK14" s="112"/>
      <c r="QL14" s="112"/>
      <c r="QM14" s="112"/>
      <c r="QN14" s="112"/>
      <c r="QO14" s="112"/>
      <c r="QP14" s="112"/>
      <c r="QQ14" s="112"/>
      <c r="QR14" s="112"/>
      <c r="QS14" s="112"/>
      <c r="QT14" s="112"/>
      <c r="QU14" s="112"/>
      <c r="QV14" s="112"/>
      <c r="QW14" s="112"/>
      <c r="QX14" s="112"/>
    </row>
    <row r="15" spans="1:466" ht="16" thickTop="1" x14ac:dyDescent="0.2">
      <c r="A15" s="112"/>
    </row>
    <row r="16" spans="1:466" x14ac:dyDescent="0.2">
      <c r="A16" s="115" t="s">
        <v>70</v>
      </c>
      <c r="C16" s="144"/>
      <c r="D16" s="144"/>
    </row>
    <row r="17" spans="1:12" x14ac:dyDescent="0.2">
      <c r="A17" s="128" t="s">
        <v>99</v>
      </c>
      <c r="L17" s="121"/>
    </row>
    <row r="18" spans="1:12" x14ac:dyDescent="0.2">
      <c r="A18" s="210" t="s">
        <v>121</v>
      </c>
    </row>
    <row r="20" spans="1:12" x14ac:dyDescent="0.2">
      <c r="B20" s="121"/>
      <c r="C20" s="121"/>
    </row>
    <row r="21" spans="1:12" x14ac:dyDescent="0.2">
      <c r="B21" s="121"/>
    </row>
    <row r="22" spans="1:12" x14ac:dyDescent="0.2">
      <c r="B22" s="121"/>
    </row>
    <row r="23" spans="1:12" x14ac:dyDescent="0.2">
      <c r="B23" s="121"/>
    </row>
    <row r="24" spans="1:12" x14ac:dyDescent="0.2">
      <c r="B24" s="121"/>
    </row>
    <row r="25" spans="1:12" x14ac:dyDescent="0.2">
      <c r="B25" s="121"/>
    </row>
    <row r="26" spans="1:12" x14ac:dyDescent="0.2">
      <c r="B26" s="121"/>
    </row>
    <row r="27" spans="1:12" x14ac:dyDescent="0.2">
      <c r="B27" s="121"/>
    </row>
    <row r="28" spans="1:12" x14ac:dyDescent="0.2">
      <c r="B28" s="121"/>
    </row>
    <row r="29" spans="1:12" x14ac:dyDescent="0.2">
      <c r="B29" s="121"/>
    </row>
    <row r="30" spans="1:12" x14ac:dyDescent="0.2">
      <c r="B30" s="121"/>
    </row>
  </sheetData>
  <mergeCells count="4">
    <mergeCell ref="B3:D3"/>
    <mergeCell ref="E3:G3"/>
    <mergeCell ref="H3:J3"/>
    <mergeCell ref="K3:M3"/>
  </mergeCells>
  <pageMargins left="0.7" right="0.7" top="0.75" bottom="0.75" header="0.3" footer="0.3"/>
  <pageSetup scale="4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5"/>
  <sheetViews>
    <sheetView zoomScaleNormal="100" workbookViewId="0"/>
  </sheetViews>
  <sheetFormatPr baseColWidth="10" defaultColWidth="9.1640625" defaultRowHeight="15" x14ac:dyDescent="0.2"/>
  <cols>
    <col min="1" max="1" width="40.83203125" style="119" customWidth="1"/>
    <col min="2" max="2" width="9.1640625" style="114"/>
    <col min="3" max="3" width="5" style="114" customWidth="1"/>
    <col min="4" max="16384" width="9.1640625" style="114"/>
  </cols>
  <sheetData>
    <row r="1" spans="1:4" x14ac:dyDescent="0.2">
      <c r="A1" s="114" t="s">
        <v>134</v>
      </c>
    </row>
    <row r="2" spans="1:4" ht="16" thickBot="1" x14ac:dyDescent="0.25">
      <c r="A2" s="126"/>
      <c r="B2" s="129"/>
    </row>
    <row r="3" spans="1:4" s="145" customFormat="1" ht="15.75" customHeight="1" thickTop="1" x14ac:dyDescent="0.2">
      <c r="A3" s="138" t="s">
        <v>0</v>
      </c>
      <c r="B3" s="148">
        <v>5.7164394748413843E-3</v>
      </c>
      <c r="C3" s="135"/>
    </row>
    <row r="4" spans="1:4" x14ac:dyDescent="0.2">
      <c r="A4" s="138" t="s">
        <v>1</v>
      </c>
      <c r="B4" s="141">
        <v>4.7616056284942525E-2</v>
      </c>
      <c r="C4" s="112"/>
    </row>
    <row r="5" spans="1:4" x14ac:dyDescent="0.2">
      <c r="A5" s="138" t="s">
        <v>45</v>
      </c>
      <c r="B5" s="141">
        <v>0.11200452289716691</v>
      </c>
      <c r="C5" s="112"/>
    </row>
    <row r="6" spans="1:4" x14ac:dyDescent="0.2">
      <c r="A6" s="138" t="s">
        <v>3</v>
      </c>
      <c r="B6" s="141">
        <v>7.2868898800175885E-2</v>
      </c>
      <c r="C6" s="112"/>
    </row>
    <row r="7" spans="1:4" ht="15.75" customHeight="1" x14ac:dyDescent="0.2">
      <c r="A7" s="138" t="s">
        <v>63</v>
      </c>
      <c r="B7" s="141">
        <v>2.7639927131101198E-3</v>
      </c>
      <c r="C7" s="112"/>
      <c r="D7" s="133"/>
    </row>
    <row r="8" spans="1:4" x14ac:dyDescent="0.2">
      <c r="A8" s="138" t="s">
        <v>5</v>
      </c>
      <c r="B8" s="141">
        <v>0.69162635843960052</v>
      </c>
      <c r="C8" s="112"/>
    </row>
    <row r="9" spans="1:4" x14ac:dyDescent="0.2">
      <c r="A9" s="138" t="s">
        <v>65</v>
      </c>
      <c r="B9" s="141">
        <v>1.928513097556379E-2</v>
      </c>
      <c r="C9" s="112"/>
    </row>
    <row r="10" spans="1:4" x14ac:dyDescent="0.2">
      <c r="A10" s="138" t="s">
        <v>66</v>
      </c>
      <c r="B10" s="141">
        <v>4.5166153652867642E-2</v>
      </c>
      <c r="C10" s="112"/>
    </row>
    <row r="11" spans="1:4" ht="16" thickBot="1" x14ac:dyDescent="0.25">
      <c r="A11" s="172" t="s">
        <v>64</v>
      </c>
      <c r="B11" s="175">
        <v>2.9524467617312645E-3</v>
      </c>
      <c r="C11" s="112"/>
    </row>
    <row r="12" spans="1:4" ht="16" thickTop="1" x14ac:dyDescent="0.2">
      <c r="A12" s="128"/>
      <c r="B12" s="112"/>
      <c r="C12" s="112"/>
    </row>
    <row r="13" spans="1:4" x14ac:dyDescent="0.2">
      <c r="A13" s="114" t="s">
        <v>70</v>
      </c>
    </row>
    <row r="14" spans="1:4" x14ac:dyDescent="0.2">
      <c r="A14" s="128" t="s">
        <v>99</v>
      </c>
    </row>
    <row r="15" spans="1:4" x14ac:dyDescent="0.2">
      <c r="A15" s="210" t="s">
        <v>121</v>
      </c>
      <c r="B15" s="13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zoomScaleNormal="100" workbookViewId="0"/>
  </sheetViews>
  <sheetFormatPr baseColWidth="10" defaultColWidth="9.1640625" defaultRowHeight="15" x14ac:dyDescent="0.2"/>
  <cols>
    <col min="1" max="1" width="40.83203125" style="119" customWidth="1"/>
    <col min="2" max="3" width="12.5" style="114" customWidth="1"/>
    <col min="4" max="4" width="12.6640625" style="115" customWidth="1"/>
    <col min="5" max="5" width="16.5" style="115" customWidth="1"/>
    <col min="6" max="6" width="5" style="114" customWidth="1"/>
    <col min="7" max="16384" width="9.1640625" style="114"/>
  </cols>
  <sheetData>
    <row r="1" spans="1:7" x14ac:dyDescent="0.2">
      <c r="A1" s="114" t="s">
        <v>135</v>
      </c>
    </row>
    <row r="2" spans="1:7" x14ac:dyDescent="0.2">
      <c r="B2" s="146"/>
      <c r="C2" s="115"/>
      <c r="D2" s="146"/>
      <c r="F2" s="115"/>
      <c r="G2" s="115"/>
    </row>
    <row r="3" spans="1:7" s="145" customFormat="1" ht="65" thickBot="1" x14ac:dyDescent="0.25">
      <c r="A3" s="166"/>
      <c r="B3" s="177" t="s">
        <v>118</v>
      </c>
      <c r="C3" s="177" t="s">
        <v>43</v>
      </c>
      <c r="D3" s="177" t="s">
        <v>67</v>
      </c>
      <c r="E3" s="177" t="s">
        <v>78</v>
      </c>
    </row>
    <row r="4" spans="1:7" s="145" customFormat="1" ht="15.75" customHeight="1" thickTop="1" x14ac:dyDescent="0.2">
      <c r="A4" s="180" t="s">
        <v>76</v>
      </c>
      <c r="B4" s="190">
        <v>9.3221936051259502E-2</v>
      </c>
      <c r="C4" s="190">
        <v>7.4879075318801433E-2</v>
      </c>
      <c r="D4" s="190">
        <v>8.5809410138827813E-2</v>
      </c>
      <c r="E4" s="190">
        <v>0.74608957849111135</v>
      </c>
    </row>
    <row r="5" spans="1:7" x14ac:dyDescent="0.2">
      <c r="A5" s="138" t="s">
        <v>0</v>
      </c>
      <c r="B5" s="121">
        <v>5.4945054945054944E-2</v>
      </c>
      <c r="C5" s="121">
        <v>4.3956043956043959E-2</v>
      </c>
      <c r="D5" s="121">
        <v>5.4945054945054944E-2</v>
      </c>
      <c r="E5" s="121">
        <v>0.84615384615384615</v>
      </c>
      <c r="F5" s="115"/>
      <c r="G5" s="115"/>
    </row>
    <row r="6" spans="1:7" x14ac:dyDescent="0.2">
      <c r="A6" s="138" t="s">
        <v>1</v>
      </c>
      <c r="B6" s="121">
        <v>0.10817941952506596</v>
      </c>
      <c r="C6" s="121">
        <v>8.3113456464379953E-2</v>
      </c>
      <c r="D6" s="121">
        <v>0.10422163588390501</v>
      </c>
      <c r="E6" s="121">
        <v>0.70448548812664902</v>
      </c>
      <c r="F6" s="115"/>
      <c r="G6" s="115"/>
    </row>
    <row r="7" spans="1:7" x14ac:dyDescent="0.2">
      <c r="A7" s="138" t="s">
        <v>45</v>
      </c>
      <c r="B7" s="121">
        <v>7.1228266965788004E-2</v>
      </c>
      <c r="C7" s="121">
        <v>7.515423443634324E-2</v>
      </c>
      <c r="D7" s="121">
        <v>7.3471676948962422E-2</v>
      </c>
      <c r="E7" s="121">
        <v>0.78014582164890633</v>
      </c>
      <c r="F7" s="115"/>
      <c r="G7" s="115"/>
    </row>
    <row r="8" spans="1:7" x14ac:dyDescent="0.2">
      <c r="A8" s="138" t="s">
        <v>3</v>
      </c>
      <c r="B8" s="121">
        <v>8.7931034482758616E-2</v>
      </c>
      <c r="C8" s="121">
        <v>4.4827586206896551E-2</v>
      </c>
      <c r="D8" s="121">
        <v>3.9655172413793106E-2</v>
      </c>
      <c r="E8" s="121">
        <v>0.82758620689655171</v>
      </c>
      <c r="F8" s="115"/>
      <c r="G8" s="115"/>
    </row>
    <row r="9" spans="1:7" x14ac:dyDescent="0.2">
      <c r="A9" s="138" t="s">
        <v>63</v>
      </c>
      <c r="B9" s="121">
        <v>0.13636363636363635</v>
      </c>
      <c r="C9" s="121">
        <v>4.5454545454545456E-2</v>
      </c>
      <c r="D9" s="121">
        <v>2.2727272727272728E-2</v>
      </c>
      <c r="E9" s="121">
        <v>0.79545454545454553</v>
      </c>
      <c r="F9" s="115"/>
      <c r="G9" s="115"/>
    </row>
    <row r="10" spans="1:7" x14ac:dyDescent="0.2">
      <c r="A10" s="138" t="s">
        <v>5</v>
      </c>
      <c r="B10" s="121">
        <v>9.8637602179836512E-2</v>
      </c>
      <c r="C10" s="121">
        <v>7.6657584014532237E-2</v>
      </c>
      <c r="D10" s="121">
        <v>8.7647593097184381E-2</v>
      </c>
      <c r="E10" s="121">
        <v>0.73705722070844693</v>
      </c>
      <c r="F10" s="115"/>
      <c r="G10" s="115"/>
    </row>
    <row r="11" spans="1:7" x14ac:dyDescent="0.2">
      <c r="A11" s="138" t="s">
        <v>65</v>
      </c>
      <c r="B11" s="121">
        <v>9.1205211726384364E-2</v>
      </c>
      <c r="C11" s="121">
        <v>8.7947882736156349E-2</v>
      </c>
      <c r="D11" s="121">
        <v>0.12052117263843648</v>
      </c>
      <c r="E11" s="121">
        <v>0.70032573289902289</v>
      </c>
      <c r="F11" s="115"/>
      <c r="G11" s="115"/>
    </row>
    <row r="12" spans="1:7" x14ac:dyDescent="0.2">
      <c r="A12" s="138" t="s">
        <v>66</v>
      </c>
      <c r="B12" s="121">
        <v>5.8414464534075103E-2</v>
      </c>
      <c r="C12" s="121">
        <v>8.3449235048678724E-2</v>
      </c>
      <c r="D12" s="121">
        <v>0.13630041724617525</v>
      </c>
      <c r="E12" s="121">
        <v>0.72183588317107095</v>
      </c>
      <c r="F12" s="115"/>
      <c r="G12" s="115"/>
    </row>
    <row r="13" spans="1:7" ht="16" thickBot="1" x14ac:dyDescent="0.25">
      <c r="A13" s="172" t="s">
        <v>64</v>
      </c>
      <c r="B13" s="191">
        <v>0.1276595744680851</v>
      </c>
      <c r="C13" s="191">
        <v>0.1276595744680851</v>
      </c>
      <c r="D13" s="191">
        <v>8.5106382978723402E-2</v>
      </c>
      <c r="E13" s="191">
        <v>0.65957446808510645</v>
      </c>
      <c r="F13" s="115"/>
      <c r="G13" s="115"/>
    </row>
    <row r="14" spans="1:7" ht="16" thickTop="1" x14ac:dyDescent="0.2">
      <c r="B14" s="115"/>
      <c r="C14" s="115"/>
      <c r="F14" s="115"/>
      <c r="G14" s="115"/>
    </row>
    <row r="15" spans="1:7" x14ac:dyDescent="0.2">
      <c r="A15" s="115" t="s">
        <v>70</v>
      </c>
      <c r="B15" s="146"/>
      <c r="C15" s="115"/>
      <c r="D15" s="146"/>
      <c r="F15" s="115"/>
      <c r="G15" s="115"/>
    </row>
    <row r="16" spans="1:7" x14ac:dyDescent="0.2">
      <c r="A16" s="128" t="s">
        <v>99</v>
      </c>
    </row>
    <row r="17" spans="1:5" x14ac:dyDescent="0.2">
      <c r="A17" s="210" t="s">
        <v>121</v>
      </c>
    </row>
    <row r="18" spans="1:5" x14ac:dyDescent="0.2">
      <c r="E18" s="1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H18"/>
  <sheetViews>
    <sheetView zoomScaleNormal="100" workbookViewId="0"/>
  </sheetViews>
  <sheetFormatPr baseColWidth="10" defaultColWidth="9.1640625" defaultRowHeight="15" x14ac:dyDescent="0.2"/>
  <cols>
    <col min="1" max="1" width="40.83203125" style="128" customWidth="1"/>
    <col min="2" max="13" width="12.5" style="112" customWidth="1"/>
    <col min="14" max="16384" width="9.1640625" style="112"/>
  </cols>
  <sheetData>
    <row r="1" spans="1:450" x14ac:dyDescent="0.2">
      <c r="A1" s="114" t="s">
        <v>136</v>
      </c>
    </row>
    <row r="2" spans="1:450" x14ac:dyDescent="0.2">
      <c r="A2" s="114"/>
    </row>
    <row r="3" spans="1:450" ht="47.25" customHeight="1" x14ac:dyDescent="0.2">
      <c r="A3" s="159"/>
      <c r="B3" s="226" t="s">
        <v>73</v>
      </c>
      <c r="C3" s="226"/>
      <c r="D3" s="227"/>
      <c r="E3" s="226" t="s">
        <v>10</v>
      </c>
      <c r="F3" s="226"/>
      <c r="G3" s="227"/>
      <c r="H3" s="226" t="s">
        <v>11</v>
      </c>
      <c r="I3" s="226"/>
      <c r="J3" s="227"/>
      <c r="K3" s="228" t="s">
        <v>78</v>
      </c>
      <c r="L3" s="228"/>
      <c r="M3" s="228"/>
    </row>
    <row r="4" spans="1:450" s="135" customFormat="1" ht="75.75" customHeight="1" thickBot="1" x14ac:dyDescent="0.25">
      <c r="A4" s="177"/>
      <c r="B4" s="176" t="s">
        <v>15</v>
      </c>
      <c r="C4" s="176" t="s">
        <v>98</v>
      </c>
      <c r="D4" s="185" t="s">
        <v>75</v>
      </c>
      <c r="E4" s="176" t="s">
        <v>15</v>
      </c>
      <c r="F4" s="176" t="s">
        <v>98</v>
      </c>
      <c r="G4" s="185" t="s">
        <v>75</v>
      </c>
      <c r="H4" s="176" t="s">
        <v>15</v>
      </c>
      <c r="I4" s="176" t="s">
        <v>98</v>
      </c>
      <c r="J4" s="185" t="s">
        <v>75</v>
      </c>
      <c r="K4" s="176" t="s">
        <v>15</v>
      </c>
      <c r="L4" s="176" t="s">
        <v>98</v>
      </c>
      <c r="M4" s="176" t="s">
        <v>75</v>
      </c>
    </row>
    <row r="5" spans="1:450" s="137" customFormat="1" ht="17" thickTop="1" x14ac:dyDescent="0.2">
      <c r="A5" s="136" t="s">
        <v>76</v>
      </c>
      <c r="B5" s="184">
        <v>3.2037188265594571E-3</v>
      </c>
      <c r="C5" s="184">
        <v>2.512720648281927E-4</v>
      </c>
      <c r="D5" s="186">
        <v>8.9766945159871853E-2</v>
      </c>
      <c r="E5" s="184">
        <v>2.0101765186255416E-3</v>
      </c>
      <c r="F5" s="184">
        <v>1.3191783403480118E-3</v>
      </c>
      <c r="G5" s="186">
        <v>7.1549720459827881E-2</v>
      </c>
      <c r="H5" s="184">
        <v>6.2818016207048176E-5</v>
      </c>
      <c r="I5" s="184">
        <v>8.7945222689867451E-4</v>
      </c>
      <c r="J5" s="186">
        <v>8.4867139895722088E-2</v>
      </c>
      <c r="K5" s="184">
        <v>5.6536214586343366E-4</v>
      </c>
      <c r="L5" s="184">
        <v>1.8845404862114455E-4</v>
      </c>
      <c r="M5" s="184">
        <v>0.74533576229662668</v>
      </c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2"/>
      <c r="MY5" s="112"/>
      <c r="MZ5" s="112"/>
      <c r="NA5" s="112"/>
      <c r="NB5" s="112"/>
      <c r="NC5" s="112"/>
      <c r="ND5" s="112"/>
      <c r="NE5" s="112"/>
      <c r="NF5" s="112"/>
      <c r="NG5" s="112"/>
      <c r="NH5" s="112"/>
      <c r="NI5" s="112"/>
      <c r="NJ5" s="112"/>
      <c r="NK5" s="112"/>
      <c r="NL5" s="112"/>
      <c r="NM5" s="112"/>
      <c r="NN5" s="112"/>
      <c r="NO5" s="112"/>
      <c r="NP5" s="112"/>
      <c r="NQ5" s="112"/>
      <c r="NR5" s="112"/>
      <c r="NS5" s="112"/>
      <c r="NT5" s="112"/>
      <c r="NU5" s="112"/>
      <c r="NV5" s="112"/>
      <c r="NW5" s="112"/>
      <c r="NX5" s="112"/>
      <c r="NY5" s="112"/>
      <c r="NZ5" s="112"/>
      <c r="OA5" s="112"/>
      <c r="OB5" s="112"/>
      <c r="OC5" s="112"/>
      <c r="OD5" s="112"/>
      <c r="OE5" s="112"/>
      <c r="OF5" s="112"/>
      <c r="OG5" s="112"/>
      <c r="OH5" s="112"/>
      <c r="OI5" s="112"/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</row>
    <row r="6" spans="1:450" s="140" customFormat="1" ht="15.75" customHeight="1" x14ac:dyDescent="0.2">
      <c r="A6" s="138" t="s">
        <v>0</v>
      </c>
      <c r="B6" s="139">
        <v>1.098901098901099E-2</v>
      </c>
      <c r="C6" s="139">
        <v>0</v>
      </c>
      <c r="D6" s="187">
        <v>4.3956043956043959E-2</v>
      </c>
      <c r="E6" s="139">
        <v>0</v>
      </c>
      <c r="F6" s="139">
        <v>0</v>
      </c>
      <c r="G6" s="187">
        <v>4.3956043956043959E-2</v>
      </c>
      <c r="H6" s="139">
        <v>0</v>
      </c>
      <c r="I6" s="139">
        <v>0</v>
      </c>
      <c r="J6" s="187">
        <v>5.4945054945054944E-2</v>
      </c>
      <c r="K6" s="139">
        <v>0</v>
      </c>
      <c r="L6" s="139">
        <v>0</v>
      </c>
      <c r="M6" s="139">
        <v>0.84615384615384615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5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5"/>
      <c r="JT6" s="135"/>
      <c r="JU6" s="135"/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5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5"/>
      <c r="LC6" s="135"/>
      <c r="LD6" s="135"/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5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5"/>
      <c r="ML6" s="135"/>
      <c r="MM6" s="135"/>
      <c r="MN6" s="135"/>
      <c r="MO6" s="135"/>
      <c r="MP6" s="135"/>
      <c r="MQ6" s="135"/>
      <c r="MR6" s="135"/>
      <c r="MS6" s="135"/>
      <c r="MT6" s="135"/>
      <c r="MU6" s="135"/>
      <c r="MV6" s="135"/>
      <c r="MW6" s="135"/>
      <c r="MX6" s="135"/>
      <c r="MY6" s="135"/>
      <c r="MZ6" s="135"/>
      <c r="NA6" s="135"/>
      <c r="NB6" s="135"/>
      <c r="NC6" s="135"/>
      <c r="ND6" s="135"/>
      <c r="NE6" s="135"/>
      <c r="NF6" s="135"/>
      <c r="NG6" s="135"/>
      <c r="NH6" s="135"/>
      <c r="NI6" s="135"/>
      <c r="NJ6" s="135"/>
      <c r="NK6" s="135"/>
      <c r="NL6" s="135"/>
      <c r="NM6" s="135"/>
      <c r="NN6" s="135"/>
      <c r="NO6" s="135"/>
      <c r="NP6" s="135"/>
      <c r="NQ6" s="135"/>
      <c r="NR6" s="135"/>
      <c r="NS6" s="135"/>
      <c r="NT6" s="135"/>
      <c r="NU6" s="135"/>
      <c r="NV6" s="135"/>
      <c r="NW6" s="135"/>
      <c r="NX6" s="135"/>
      <c r="NY6" s="135"/>
      <c r="NZ6" s="135"/>
      <c r="OA6" s="135"/>
      <c r="OB6" s="135"/>
      <c r="OC6" s="135"/>
      <c r="OD6" s="135"/>
      <c r="OE6" s="135"/>
      <c r="OF6" s="135"/>
      <c r="OG6" s="135"/>
      <c r="OH6" s="135"/>
      <c r="OI6" s="135"/>
      <c r="OJ6" s="135"/>
      <c r="OK6" s="135"/>
      <c r="OL6" s="135"/>
      <c r="OM6" s="135"/>
      <c r="ON6" s="135"/>
      <c r="OO6" s="135"/>
      <c r="OP6" s="135"/>
      <c r="OQ6" s="135"/>
      <c r="OR6" s="135"/>
      <c r="OS6" s="135"/>
      <c r="OT6" s="135"/>
      <c r="OU6" s="135"/>
      <c r="OV6" s="135"/>
      <c r="OW6" s="135"/>
      <c r="OX6" s="135"/>
      <c r="OY6" s="135"/>
      <c r="OZ6" s="135"/>
      <c r="PA6" s="135"/>
      <c r="PB6" s="135"/>
      <c r="PC6" s="135"/>
      <c r="PD6" s="135"/>
      <c r="PE6" s="135"/>
      <c r="PF6" s="135"/>
      <c r="PG6" s="135"/>
      <c r="PH6" s="135"/>
      <c r="PI6" s="135"/>
      <c r="PJ6" s="135"/>
      <c r="PK6" s="135"/>
      <c r="PL6" s="135"/>
      <c r="PM6" s="135"/>
      <c r="PN6" s="135"/>
      <c r="PO6" s="135"/>
      <c r="PP6" s="135"/>
      <c r="PQ6" s="135"/>
      <c r="PR6" s="135"/>
      <c r="PS6" s="135"/>
      <c r="PT6" s="135"/>
      <c r="PU6" s="135"/>
      <c r="PV6" s="135"/>
      <c r="PW6" s="135"/>
      <c r="PX6" s="135"/>
      <c r="PY6" s="135"/>
      <c r="PZ6" s="135"/>
      <c r="QA6" s="135"/>
      <c r="QB6" s="135"/>
      <c r="QC6" s="135"/>
      <c r="QD6" s="135"/>
      <c r="QE6" s="135"/>
      <c r="QF6" s="135"/>
      <c r="QG6" s="135"/>
      <c r="QH6" s="135"/>
    </row>
    <row r="7" spans="1:450" x14ac:dyDescent="0.2">
      <c r="A7" s="138" t="s">
        <v>1</v>
      </c>
      <c r="B7" s="141">
        <v>2.6385224274406332E-3</v>
      </c>
      <c r="C7" s="141">
        <v>1.3192612137203166E-3</v>
      </c>
      <c r="D7" s="188">
        <v>0.10422163588390501</v>
      </c>
      <c r="E7" s="141">
        <v>0</v>
      </c>
      <c r="F7" s="141">
        <v>1.3192612137203166E-3</v>
      </c>
      <c r="G7" s="188">
        <v>8.1794195250659632E-2</v>
      </c>
      <c r="H7" s="141">
        <v>0</v>
      </c>
      <c r="I7" s="141">
        <v>0</v>
      </c>
      <c r="J7" s="188">
        <v>0.10422163588390501</v>
      </c>
      <c r="K7" s="141">
        <v>0</v>
      </c>
      <c r="L7" s="141">
        <v>0</v>
      </c>
      <c r="M7" s="141">
        <v>0.70448548812664913</v>
      </c>
    </row>
    <row r="8" spans="1:450" s="142" customFormat="1" x14ac:dyDescent="0.2">
      <c r="A8" s="138" t="s">
        <v>74</v>
      </c>
      <c r="B8" s="141">
        <v>2.2434099831744251E-3</v>
      </c>
      <c r="C8" s="141">
        <v>0</v>
      </c>
      <c r="D8" s="188">
        <v>6.8984856982613571E-2</v>
      </c>
      <c r="E8" s="141">
        <v>1.6825574873808188E-3</v>
      </c>
      <c r="F8" s="141">
        <v>2.8042624789680315E-3</v>
      </c>
      <c r="G8" s="188">
        <v>7.0667414469994388E-2</v>
      </c>
      <c r="H8" s="141">
        <v>0</v>
      </c>
      <c r="I8" s="141">
        <v>0</v>
      </c>
      <c r="J8" s="188">
        <v>7.3471676948962422E-2</v>
      </c>
      <c r="K8" s="141">
        <v>0</v>
      </c>
      <c r="L8" s="141">
        <v>0</v>
      </c>
      <c r="M8" s="141">
        <v>0.78014582164890633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  <c r="KL8" s="112"/>
      <c r="KM8" s="112"/>
      <c r="KN8" s="112"/>
      <c r="KO8" s="112"/>
      <c r="KP8" s="112"/>
      <c r="KQ8" s="112"/>
      <c r="KR8" s="112"/>
      <c r="KS8" s="112"/>
      <c r="KT8" s="112"/>
      <c r="KU8" s="112"/>
      <c r="KV8" s="112"/>
      <c r="KW8" s="112"/>
      <c r="KX8" s="112"/>
      <c r="KY8" s="112"/>
      <c r="KZ8" s="112"/>
      <c r="LA8" s="112"/>
      <c r="LB8" s="112"/>
      <c r="LC8" s="112"/>
      <c r="LD8" s="112"/>
      <c r="LE8" s="112"/>
      <c r="LF8" s="112"/>
      <c r="LG8" s="112"/>
      <c r="LH8" s="112"/>
      <c r="LI8" s="112"/>
      <c r="LJ8" s="112"/>
      <c r="LK8" s="112"/>
      <c r="LL8" s="112"/>
      <c r="LM8" s="112"/>
      <c r="LN8" s="112"/>
      <c r="LO8" s="112"/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</row>
    <row r="9" spans="1:450" x14ac:dyDescent="0.2">
      <c r="A9" s="138" t="s">
        <v>3</v>
      </c>
      <c r="B9" s="141">
        <v>0</v>
      </c>
      <c r="C9" s="141">
        <v>0</v>
      </c>
      <c r="D9" s="188">
        <v>8.7931034482758616E-2</v>
      </c>
      <c r="E9" s="141">
        <v>8.6206896551724137E-4</v>
      </c>
      <c r="F9" s="141">
        <v>0</v>
      </c>
      <c r="G9" s="188">
        <v>4.3965517241379308E-2</v>
      </c>
      <c r="H9" s="141">
        <v>0</v>
      </c>
      <c r="I9" s="141">
        <v>0</v>
      </c>
      <c r="J9" s="188">
        <v>3.9655172413793106E-2</v>
      </c>
      <c r="K9" s="141">
        <v>0</v>
      </c>
      <c r="L9" s="141">
        <v>0</v>
      </c>
      <c r="M9" s="141">
        <v>0.82758620689655171</v>
      </c>
    </row>
    <row r="10" spans="1:450" s="142" customFormat="1" ht="15.75" customHeight="1" x14ac:dyDescent="0.2">
      <c r="A10" s="138" t="s">
        <v>63</v>
      </c>
      <c r="B10" s="141">
        <v>0</v>
      </c>
      <c r="C10" s="141">
        <v>0</v>
      </c>
      <c r="D10" s="188">
        <v>0.13636363636363635</v>
      </c>
      <c r="E10" s="141">
        <v>2.2727272727272728E-2</v>
      </c>
      <c r="F10" s="141">
        <v>0</v>
      </c>
      <c r="G10" s="188">
        <v>2.2727272727272728E-2</v>
      </c>
      <c r="H10" s="141">
        <v>0</v>
      </c>
      <c r="I10" s="141">
        <v>0</v>
      </c>
      <c r="J10" s="188">
        <v>2.2727272727272728E-2</v>
      </c>
      <c r="K10" s="141">
        <v>0</v>
      </c>
      <c r="L10" s="141">
        <v>2.2727272727272728E-2</v>
      </c>
      <c r="M10" s="141">
        <v>0.77272727272727271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12"/>
      <c r="JL10" s="112"/>
      <c r="JM10" s="112"/>
      <c r="JN10" s="112"/>
      <c r="JO10" s="112"/>
      <c r="JP10" s="112"/>
      <c r="JQ10" s="112"/>
      <c r="JR10" s="112"/>
      <c r="JS10" s="112"/>
      <c r="JT10" s="112"/>
      <c r="JU10" s="112"/>
      <c r="JV10" s="112"/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112"/>
      <c r="LP10" s="112"/>
      <c r="LQ10" s="112"/>
      <c r="LR10" s="112"/>
      <c r="LS10" s="112"/>
      <c r="LT10" s="112"/>
      <c r="LU10" s="112"/>
      <c r="LV10" s="112"/>
      <c r="LW10" s="112"/>
      <c r="LX10" s="112"/>
      <c r="LY10" s="112"/>
      <c r="LZ10" s="112"/>
      <c r="MA10" s="112"/>
      <c r="MB10" s="112"/>
      <c r="MC10" s="112"/>
      <c r="MD10" s="112"/>
      <c r="ME10" s="112"/>
      <c r="MF10" s="112"/>
      <c r="MG10" s="112"/>
      <c r="MH10" s="112"/>
      <c r="MI10" s="112"/>
      <c r="MJ10" s="112"/>
      <c r="MK10" s="112"/>
      <c r="ML10" s="112"/>
      <c r="MM10" s="112"/>
      <c r="MN10" s="112"/>
      <c r="MO10" s="112"/>
      <c r="MP10" s="112"/>
      <c r="MQ10" s="112"/>
      <c r="MR10" s="112"/>
      <c r="MS10" s="112"/>
      <c r="MT10" s="112"/>
      <c r="MU10" s="112"/>
      <c r="MV10" s="112"/>
      <c r="MW10" s="112"/>
      <c r="MX10" s="112"/>
      <c r="MY10" s="112"/>
      <c r="MZ10" s="112"/>
      <c r="NA10" s="112"/>
      <c r="NB10" s="112"/>
      <c r="NC10" s="112"/>
      <c r="ND10" s="112"/>
      <c r="NE10" s="112"/>
      <c r="NF10" s="112"/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2"/>
      <c r="NX10" s="112"/>
      <c r="NY10" s="112"/>
      <c r="NZ10" s="112"/>
      <c r="OA10" s="112"/>
      <c r="OB10" s="112"/>
      <c r="OC10" s="112"/>
      <c r="OD10" s="112"/>
      <c r="OE10" s="112"/>
      <c r="OF10" s="112"/>
      <c r="OG10" s="112"/>
      <c r="OH10" s="112"/>
      <c r="OI10" s="112"/>
      <c r="OJ10" s="112"/>
      <c r="OK10" s="112"/>
      <c r="OL10" s="112"/>
      <c r="OM10" s="112"/>
      <c r="ON10" s="112"/>
      <c r="OO10" s="112"/>
      <c r="OP10" s="112"/>
      <c r="OQ10" s="112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</row>
    <row r="11" spans="1:450" x14ac:dyDescent="0.2">
      <c r="A11" s="138" t="s">
        <v>5</v>
      </c>
      <c r="B11" s="141">
        <v>3.8147138964577656E-3</v>
      </c>
      <c r="C11" s="141">
        <v>2.7247956403269756E-4</v>
      </c>
      <c r="D11" s="188">
        <v>9.4550408719346044E-2</v>
      </c>
      <c r="E11" s="141">
        <v>2.3614895549500456E-3</v>
      </c>
      <c r="F11" s="141">
        <v>1.2715712988192551E-3</v>
      </c>
      <c r="G11" s="188">
        <v>7.3024523160762939E-2</v>
      </c>
      <c r="H11" s="141">
        <v>9.0826521344232515E-5</v>
      </c>
      <c r="I11" s="141">
        <v>1.2715712988192551E-3</v>
      </c>
      <c r="J11" s="188">
        <v>8.6285195277020887E-2</v>
      </c>
      <c r="K11" s="141">
        <v>8.1743869209809268E-4</v>
      </c>
      <c r="L11" s="141">
        <v>1.8165304268846503E-4</v>
      </c>
      <c r="M11" s="141">
        <v>0.7360581289736603</v>
      </c>
    </row>
    <row r="12" spans="1:450" s="142" customFormat="1" x14ac:dyDescent="0.2">
      <c r="A12" s="138" t="s">
        <v>65</v>
      </c>
      <c r="B12" s="141">
        <v>6.5146579804560263E-3</v>
      </c>
      <c r="C12" s="141">
        <v>0</v>
      </c>
      <c r="D12" s="188">
        <v>8.4690553745928335E-2</v>
      </c>
      <c r="E12" s="141">
        <v>3.2573289902280132E-3</v>
      </c>
      <c r="F12" s="141">
        <v>0</v>
      </c>
      <c r="G12" s="188">
        <v>8.4690553745928335E-2</v>
      </c>
      <c r="H12" s="141">
        <v>0</v>
      </c>
      <c r="I12" s="141">
        <v>0</v>
      </c>
      <c r="J12" s="188">
        <v>0.12052117263843648</v>
      </c>
      <c r="K12" s="141">
        <v>0</v>
      </c>
      <c r="L12" s="141">
        <v>0</v>
      </c>
      <c r="M12" s="141">
        <v>0.70032573289902278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  <c r="IX12" s="112"/>
      <c r="IY12" s="112"/>
      <c r="IZ12" s="112"/>
      <c r="JA12" s="112"/>
      <c r="JB12" s="112"/>
      <c r="JC12" s="112"/>
      <c r="JD12" s="112"/>
      <c r="JE12" s="112"/>
      <c r="JF12" s="112"/>
      <c r="JG12" s="112"/>
      <c r="JH12" s="112"/>
      <c r="JI12" s="112"/>
      <c r="JJ12" s="112"/>
      <c r="JK12" s="112"/>
      <c r="JL12" s="112"/>
      <c r="JM12" s="112"/>
      <c r="JN12" s="112"/>
      <c r="JO12" s="112"/>
      <c r="JP12" s="112"/>
      <c r="JQ12" s="112"/>
      <c r="JR12" s="112"/>
      <c r="JS12" s="112"/>
      <c r="JT12" s="112"/>
      <c r="JU12" s="112"/>
      <c r="JV12" s="112"/>
      <c r="JW12" s="112"/>
      <c r="JX12" s="112"/>
      <c r="JY12" s="112"/>
      <c r="JZ12" s="112"/>
      <c r="KA12" s="112"/>
      <c r="KB12" s="112"/>
      <c r="KC12" s="112"/>
      <c r="KD12" s="112"/>
      <c r="KE12" s="112"/>
      <c r="KF12" s="112"/>
      <c r="KG12" s="112"/>
      <c r="KH12" s="112"/>
      <c r="KI12" s="112"/>
      <c r="KJ12" s="112"/>
      <c r="KK12" s="112"/>
      <c r="KL12" s="112"/>
      <c r="KM12" s="112"/>
      <c r="KN12" s="112"/>
      <c r="KO12" s="112"/>
      <c r="KP12" s="112"/>
      <c r="KQ12" s="112"/>
      <c r="KR12" s="112"/>
      <c r="KS12" s="112"/>
      <c r="KT12" s="112"/>
      <c r="KU12" s="112"/>
      <c r="KV12" s="112"/>
      <c r="KW12" s="112"/>
      <c r="KX12" s="112"/>
      <c r="KY12" s="112"/>
      <c r="KZ12" s="112"/>
      <c r="LA12" s="112"/>
      <c r="LB12" s="112"/>
      <c r="LC12" s="112"/>
      <c r="LD12" s="112"/>
      <c r="LE12" s="112"/>
      <c r="LF12" s="112"/>
      <c r="LG12" s="112"/>
      <c r="LH12" s="112"/>
      <c r="LI12" s="112"/>
      <c r="LJ12" s="112"/>
      <c r="LK12" s="112"/>
      <c r="LL12" s="112"/>
      <c r="LM12" s="112"/>
      <c r="LN12" s="112"/>
      <c r="LO12" s="112"/>
      <c r="LP12" s="112"/>
      <c r="LQ12" s="112"/>
      <c r="LR12" s="112"/>
      <c r="LS12" s="112"/>
      <c r="LT12" s="112"/>
      <c r="LU12" s="112"/>
      <c r="LV12" s="112"/>
      <c r="LW12" s="112"/>
      <c r="LX12" s="112"/>
      <c r="LY12" s="112"/>
      <c r="LZ12" s="112"/>
      <c r="MA12" s="112"/>
      <c r="MB12" s="112"/>
      <c r="MC12" s="112"/>
      <c r="MD12" s="112"/>
      <c r="ME12" s="112"/>
      <c r="MF12" s="112"/>
      <c r="MG12" s="112"/>
      <c r="MH12" s="112"/>
      <c r="MI12" s="112"/>
      <c r="MJ12" s="112"/>
      <c r="MK12" s="112"/>
      <c r="ML12" s="112"/>
      <c r="MM12" s="112"/>
      <c r="MN12" s="112"/>
      <c r="MO12" s="112"/>
      <c r="MP12" s="112"/>
      <c r="MQ12" s="112"/>
      <c r="MR12" s="112"/>
      <c r="MS12" s="112"/>
      <c r="MT12" s="112"/>
      <c r="MU12" s="112"/>
      <c r="MV12" s="112"/>
      <c r="MW12" s="112"/>
      <c r="MX12" s="112"/>
      <c r="MY12" s="112"/>
      <c r="MZ12" s="112"/>
      <c r="NA12" s="112"/>
      <c r="NB12" s="112"/>
      <c r="NC12" s="112"/>
      <c r="ND12" s="112"/>
      <c r="NE12" s="112"/>
      <c r="NF12" s="112"/>
      <c r="NG12" s="112"/>
      <c r="NH12" s="112"/>
      <c r="NI12" s="112"/>
      <c r="NJ12" s="112"/>
      <c r="NK12" s="112"/>
      <c r="NL12" s="112"/>
      <c r="NM12" s="112"/>
      <c r="NN12" s="112"/>
      <c r="NO12" s="112"/>
      <c r="NP12" s="112"/>
      <c r="NQ12" s="112"/>
      <c r="NR12" s="112"/>
      <c r="NS12" s="112"/>
      <c r="NT12" s="112"/>
      <c r="NU12" s="112"/>
      <c r="NV12" s="112"/>
      <c r="NW12" s="112"/>
      <c r="NX12" s="112"/>
      <c r="NY12" s="112"/>
      <c r="NZ12" s="112"/>
      <c r="OA12" s="112"/>
      <c r="OB12" s="112"/>
      <c r="OC12" s="112"/>
      <c r="OD12" s="112"/>
      <c r="OE12" s="112"/>
      <c r="OF12" s="112"/>
      <c r="OG12" s="112"/>
      <c r="OH12" s="112"/>
      <c r="OI12" s="112"/>
      <c r="OJ12" s="112"/>
      <c r="OK12" s="112"/>
      <c r="OL12" s="112"/>
      <c r="OM12" s="112"/>
      <c r="ON12" s="112"/>
      <c r="OO12" s="112"/>
      <c r="OP12" s="112"/>
      <c r="OQ12" s="112"/>
      <c r="OR12" s="112"/>
      <c r="OS12" s="112"/>
      <c r="OT12" s="112"/>
      <c r="OU12" s="112"/>
      <c r="OV12" s="112"/>
      <c r="OW12" s="112"/>
      <c r="OX12" s="112"/>
      <c r="OY12" s="112"/>
      <c r="OZ12" s="112"/>
      <c r="PA12" s="112"/>
      <c r="PB12" s="112"/>
      <c r="PC12" s="112"/>
      <c r="PD12" s="112"/>
      <c r="PE12" s="112"/>
      <c r="PF12" s="112"/>
      <c r="PG12" s="112"/>
      <c r="PH12" s="112"/>
      <c r="PI12" s="112"/>
      <c r="PJ12" s="112"/>
      <c r="PK12" s="112"/>
      <c r="PL12" s="112"/>
      <c r="PM12" s="112"/>
      <c r="PN12" s="112"/>
      <c r="PO12" s="112"/>
      <c r="PP12" s="112"/>
      <c r="PQ12" s="112"/>
      <c r="PR12" s="112"/>
      <c r="PS12" s="112"/>
      <c r="PT12" s="112"/>
      <c r="PU12" s="112"/>
      <c r="PV12" s="112"/>
      <c r="PW12" s="112"/>
      <c r="PX12" s="112"/>
      <c r="PY12" s="112"/>
      <c r="PZ12" s="112"/>
      <c r="QA12" s="112"/>
      <c r="QB12" s="112"/>
      <c r="QC12" s="112"/>
      <c r="QD12" s="112"/>
      <c r="QE12" s="112"/>
      <c r="QF12" s="112"/>
      <c r="QG12" s="112"/>
      <c r="QH12" s="112"/>
    </row>
    <row r="13" spans="1:450" x14ac:dyDescent="0.2">
      <c r="A13" s="138" t="s">
        <v>66</v>
      </c>
      <c r="B13" s="141">
        <v>0</v>
      </c>
      <c r="C13" s="141">
        <v>0</v>
      </c>
      <c r="D13" s="188">
        <v>5.8414464534075103E-2</v>
      </c>
      <c r="E13" s="141">
        <v>0</v>
      </c>
      <c r="F13" s="141">
        <v>1.3908205841446453E-3</v>
      </c>
      <c r="G13" s="188">
        <v>8.2058414464534074E-2</v>
      </c>
      <c r="H13" s="141">
        <v>0</v>
      </c>
      <c r="I13" s="141">
        <v>0</v>
      </c>
      <c r="J13" s="188">
        <v>0.13630041724617525</v>
      </c>
      <c r="K13" s="141">
        <v>0</v>
      </c>
      <c r="L13" s="141">
        <v>0</v>
      </c>
      <c r="M13" s="141">
        <v>0.72183588317107095</v>
      </c>
    </row>
    <row r="14" spans="1:450" s="142" customFormat="1" ht="16" thickBot="1" x14ac:dyDescent="0.25">
      <c r="A14" s="172" t="s">
        <v>64</v>
      </c>
      <c r="B14" s="175">
        <v>0</v>
      </c>
      <c r="C14" s="175">
        <v>0</v>
      </c>
      <c r="D14" s="189">
        <v>0.1276595744680851</v>
      </c>
      <c r="E14" s="175">
        <v>0</v>
      </c>
      <c r="F14" s="175">
        <v>0</v>
      </c>
      <c r="G14" s="189">
        <v>0.1276595744680851</v>
      </c>
      <c r="H14" s="175">
        <v>0</v>
      </c>
      <c r="I14" s="175">
        <v>0</v>
      </c>
      <c r="J14" s="189">
        <v>8.5106382978723402E-2</v>
      </c>
      <c r="K14" s="175">
        <v>0</v>
      </c>
      <c r="L14" s="175">
        <v>0</v>
      </c>
      <c r="M14" s="175">
        <v>0.65957446808510634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</row>
    <row r="15" spans="1:450" ht="16" thickTop="1" x14ac:dyDescent="0.2">
      <c r="A15" s="112"/>
    </row>
    <row r="16" spans="1:450" x14ac:dyDescent="0.2">
      <c r="A16" s="112" t="s">
        <v>70</v>
      </c>
      <c r="C16" s="144"/>
      <c r="D16" s="144"/>
      <c r="K16" s="121"/>
      <c r="L16" s="121"/>
      <c r="M16" s="121"/>
    </row>
    <row r="17" spans="1:1" x14ac:dyDescent="0.2">
      <c r="A17" s="128" t="s">
        <v>99</v>
      </c>
    </row>
    <row r="18" spans="1:1" x14ac:dyDescent="0.2">
      <c r="A18" s="210" t="s">
        <v>121</v>
      </c>
    </row>
  </sheetData>
  <mergeCells count="4">
    <mergeCell ref="K3:M3"/>
    <mergeCell ref="B3:D3"/>
    <mergeCell ref="E3:G3"/>
    <mergeCell ref="H3:J3"/>
  </mergeCells>
  <pageMargins left="0.7" right="0.7" top="0.75" bottom="0.75" header="0.3" footer="0.3"/>
  <pageSetup scale="4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9"/>
  <sheetViews>
    <sheetView zoomScaleNormal="100" workbookViewId="0"/>
  </sheetViews>
  <sheetFormatPr baseColWidth="10" defaultColWidth="9.1640625" defaultRowHeight="15" x14ac:dyDescent="0.2"/>
  <cols>
    <col min="1" max="1" width="54.6640625" style="114" customWidth="1"/>
    <col min="2" max="5" width="9.1640625" style="114"/>
    <col min="6" max="6" width="14.5" style="114" bestFit="1" customWidth="1"/>
    <col min="7" max="7" width="9.1640625" style="114"/>
    <col min="8" max="8" width="10.1640625" style="114" bestFit="1" customWidth="1"/>
    <col min="9" max="16384" width="9.1640625" style="114"/>
  </cols>
  <sheetData>
    <row r="1" spans="1:8" x14ac:dyDescent="0.2">
      <c r="A1" s="114" t="s">
        <v>139</v>
      </c>
    </row>
    <row r="2" spans="1:8" x14ac:dyDescent="0.2">
      <c r="A2" s="12"/>
      <c r="B2" s="115"/>
      <c r="C2" s="115"/>
      <c r="D2" s="115"/>
      <c r="E2" s="115"/>
      <c r="F2" s="115"/>
      <c r="G2" s="115"/>
      <c r="H2" s="115"/>
    </row>
    <row r="3" spans="1:8" ht="16" thickBot="1" x14ac:dyDescent="0.25">
      <c r="A3" s="170"/>
      <c r="B3" s="208" t="s">
        <v>1</v>
      </c>
      <c r="C3" s="208" t="s">
        <v>45</v>
      </c>
      <c r="D3" s="208" t="s">
        <v>3</v>
      </c>
      <c r="E3" s="208" t="s">
        <v>5</v>
      </c>
      <c r="F3" s="208" t="s">
        <v>59</v>
      </c>
      <c r="G3" s="115"/>
      <c r="H3" s="115"/>
    </row>
    <row r="4" spans="1:8" ht="16" thickTop="1" x14ac:dyDescent="0.2">
      <c r="A4" s="115" t="s">
        <v>100</v>
      </c>
      <c r="B4" s="201">
        <v>0.02</v>
      </c>
      <c r="C4" s="201">
        <v>0.06</v>
      </c>
      <c r="D4" s="201">
        <v>0.03</v>
      </c>
      <c r="E4" s="201">
        <v>0.88</v>
      </c>
      <c r="F4" s="201">
        <v>0.02</v>
      </c>
      <c r="G4" s="115"/>
      <c r="H4" s="147"/>
    </row>
    <row r="5" spans="1:8" x14ac:dyDescent="0.2">
      <c r="A5" s="115" t="s">
        <v>101</v>
      </c>
      <c r="B5" s="201">
        <v>0.01</v>
      </c>
      <c r="C5" s="201">
        <v>0.08</v>
      </c>
      <c r="D5" s="201">
        <v>0.05</v>
      </c>
      <c r="E5" s="201">
        <v>0.85</v>
      </c>
      <c r="F5" s="201">
        <v>0.01</v>
      </c>
      <c r="G5" s="115"/>
      <c r="H5" s="147"/>
    </row>
    <row r="6" spans="1:8" x14ac:dyDescent="0.2">
      <c r="A6" s="115" t="s">
        <v>105</v>
      </c>
      <c r="B6" s="201">
        <v>0.01</v>
      </c>
      <c r="C6" s="201">
        <v>0.12</v>
      </c>
      <c r="D6" s="201">
        <v>0.06</v>
      </c>
      <c r="E6" s="201">
        <v>0.8</v>
      </c>
      <c r="F6" s="201">
        <v>0.02</v>
      </c>
      <c r="G6" s="115"/>
      <c r="H6" s="147"/>
    </row>
    <row r="7" spans="1:8" x14ac:dyDescent="0.2">
      <c r="A7" s="115" t="s">
        <v>112</v>
      </c>
      <c r="B7" s="201">
        <v>3.0000000000000002E-2</v>
      </c>
      <c r="C7" s="201">
        <v>0.04</v>
      </c>
      <c r="D7" s="201">
        <v>3.0000000000000002E-2</v>
      </c>
      <c r="E7" s="201">
        <v>0.89</v>
      </c>
      <c r="F7" s="201">
        <v>0.01</v>
      </c>
      <c r="G7" s="115"/>
      <c r="H7" s="147"/>
    </row>
    <row r="8" spans="1:8" x14ac:dyDescent="0.2">
      <c r="A8" s="115" t="s">
        <v>103</v>
      </c>
      <c r="B8" s="201">
        <v>0.01</v>
      </c>
      <c r="C8" s="201">
        <v>6.9999999999999993E-2</v>
      </c>
      <c r="D8" s="201">
        <v>0.05</v>
      </c>
      <c r="E8" s="201">
        <v>0.86</v>
      </c>
      <c r="F8" s="201">
        <v>0.01</v>
      </c>
      <c r="G8" s="115"/>
      <c r="H8" s="147"/>
    </row>
    <row r="9" spans="1:8" x14ac:dyDescent="0.2">
      <c r="A9" s="115" t="s">
        <v>104</v>
      </c>
      <c r="B9" s="201">
        <v>0.05</v>
      </c>
      <c r="C9" s="201">
        <v>0.04</v>
      </c>
      <c r="D9" s="201">
        <v>0.03</v>
      </c>
      <c r="E9" s="201">
        <v>0.87</v>
      </c>
      <c r="F9" s="201">
        <v>0.02</v>
      </c>
      <c r="G9" s="115"/>
      <c r="H9" s="147"/>
    </row>
    <row r="10" spans="1:8" x14ac:dyDescent="0.2">
      <c r="A10" s="115" t="s">
        <v>106</v>
      </c>
      <c r="B10" s="201">
        <v>0.01</v>
      </c>
      <c r="C10" s="201">
        <v>0.03</v>
      </c>
      <c r="D10" s="201">
        <v>0.02</v>
      </c>
      <c r="E10" s="201">
        <v>0.94</v>
      </c>
      <c r="F10" s="201">
        <v>0.01</v>
      </c>
      <c r="G10" s="115"/>
      <c r="H10" s="147"/>
    </row>
    <row r="11" spans="1:8" x14ac:dyDescent="0.2">
      <c r="A11" s="115" t="s">
        <v>109</v>
      </c>
      <c r="B11" s="201">
        <v>0.02</v>
      </c>
      <c r="C11" s="201">
        <v>0.18</v>
      </c>
      <c r="D11" s="201">
        <v>0.05</v>
      </c>
      <c r="E11" s="201">
        <v>0.75</v>
      </c>
      <c r="F11" s="201">
        <v>0.01</v>
      </c>
      <c r="G11" s="115"/>
      <c r="H11" s="147"/>
    </row>
    <row r="12" spans="1:8" x14ac:dyDescent="0.2">
      <c r="A12" s="115" t="s">
        <v>107</v>
      </c>
      <c r="B12" s="201">
        <v>0</v>
      </c>
      <c r="C12" s="201">
        <v>0.11</v>
      </c>
      <c r="D12" s="201">
        <v>5.000000000000001E-2</v>
      </c>
      <c r="E12" s="201">
        <v>0.82</v>
      </c>
      <c r="F12" s="201">
        <v>0.02</v>
      </c>
      <c r="G12" s="115"/>
      <c r="H12" s="147"/>
    </row>
    <row r="13" spans="1:8" x14ac:dyDescent="0.2">
      <c r="A13" s="115" t="s">
        <v>108</v>
      </c>
      <c r="B13" s="201">
        <v>0.01</v>
      </c>
      <c r="C13" s="201">
        <v>0.04</v>
      </c>
      <c r="D13" s="201">
        <v>2.9999999999999995E-2</v>
      </c>
      <c r="E13" s="201">
        <v>0.92</v>
      </c>
      <c r="F13" s="201">
        <v>0.02</v>
      </c>
      <c r="G13" s="115"/>
      <c r="H13" s="147"/>
    </row>
    <row r="14" spans="1:8" ht="16" thickBot="1" x14ac:dyDescent="0.25">
      <c r="A14" s="129" t="s">
        <v>102</v>
      </c>
      <c r="B14" s="171">
        <v>0.01</v>
      </c>
      <c r="C14" s="171">
        <v>7.0000000000000007E-2</v>
      </c>
      <c r="D14" s="171">
        <v>0.02</v>
      </c>
      <c r="E14" s="171">
        <v>0.9</v>
      </c>
      <c r="F14" s="171">
        <v>0.01</v>
      </c>
      <c r="G14" s="115"/>
      <c r="H14" s="147"/>
    </row>
    <row r="15" spans="1:8" ht="16" thickTop="1" x14ac:dyDescent="0.2">
      <c r="A15" s="115"/>
      <c r="B15" s="115"/>
      <c r="C15" s="115"/>
      <c r="D15" s="115"/>
      <c r="E15" s="115"/>
      <c r="F15" s="115"/>
      <c r="G15" s="115"/>
      <c r="H15" s="115"/>
    </row>
    <row r="16" spans="1:8" x14ac:dyDescent="0.2">
      <c r="A16" s="115" t="s">
        <v>116</v>
      </c>
      <c r="B16" s="115"/>
      <c r="C16" s="115"/>
      <c r="D16" s="115"/>
      <c r="E16" s="115"/>
      <c r="F16" s="115"/>
      <c r="G16" s="115"/>
      <c r="H16" s="115"/>
    </row>
    <row r="17" spans="1:1" x14ac:dyDescent="0.2">
      <c r="A17" s="114" t="s">
        <v>99</v>
      </c>
    </row>
    <row r="18" spans="1:1" x14ac:dyDescent="0.2">
      <c r="A18" s="114" t="s">
        <v>128</v>
      </c>
    </row>
    <row r="37" spans="1:1" x14ac:dyDescent="0.2">
      <c r="A37" s="113"/>
    </row>
    <row r="38" spans="1:1" x14ac:dyDescent="0.2">
      <c r="A38" s="113" t="s">
        <v>48</v>
      </c>
    </row>
    <row r="39" spans="1:1" x14ac:dyDescent="0.2">
      <c r="A39" s="113" t="s">
        <v>49</v>
      </c>
    </row>
    <row r="40" spans="1:1" x14ac:dyDescent="0.2">
      <c r="A40" s="113" t="s">
        <v>50</v>
      </c>
    </row>
    <row r="41" spans="1:1" x14ac:dyDescent="0.2">
      <c r="A41" s="113" t="s">
        <v>51</v>
      </c>
    </row>
    <row r="42" spans="1:1" x14ac:dyDescent="0.2">
      <c r="A42" s="113" t="s">
        <v>52</v>
      </c>
    </row>
    <row r="43" spans="1:1" x14ac:dyDescent="0.2">
      <c r="A43" s="113" t="s">
        <v>53</v>
      </c>
    </row>
    <row r="44" spans="1:1" x14ac:dyDescent="0.2">
      <c r="A44" s="113" t="s">
        <v>54</v>
      </c>
    </row>
    <row r="45" spans="1:1" x14ac:dyDescent="0.2">
      <c r="A45" s="113" t="s">
        <v>55</v>
      </c>
    </row>
    <row r="46" spans="1:1" x14ac:dyDescent="0.2">
      <c r="A46" s="113" t="s">
        <v>56</v>
      </c>
    </row>
    <row r="47" spans="1:1" x14ac:dyDescent="0.2">
      <c r="A47" s="113" t="s">
        <v>57</v>
      </c>
    </row>
    <row r="48" spans="1:1" x14ac:dyDescent="0.2">
      <c r="A48" s="113" t="s">
        <v>58</v>
      </c>
    </row>
    <row r="49" spans="1:1" x14ac:dyDescent="0.2">
      <c r="A49" s="11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3"/>
  <sheetViews>
    <sheetView workbookViewId="0"/>
  </sheetViews>
  <sheetFormatPr baseColWidth="10" defaultColWidth="9.1640625" defaultRowHeight="15" x14ac:dyDescent="0.2"/>
  <cols>
    <col min="1" max="1" width="66.5" style="114" customWidth="1"/>
    <col min="2" max="5" width="9.1640625" style="114"/>
    <col min="6" max="6" width="14.5" style="114" bestFit="1" customWidth="1"/>
    <col min="7" max="8" width="10.5" style="114" bestFit="1" customWidth="1"/>
    <col min="9" max="9" width="11.5" style="114" bestFit="1" customWidth="1"/>
    <col min="10" max="10" width="10.5" style="114" bestFit="1" customWidth="1"/>
    <col min="11" max="16384" width="9.1640625" style="114"/>
  </cols>
  <sheetData>
    <row r="1" spans="1:11" x14ac:dyDescent="0.2">
      <c r="A1" s="114" t="s">
        <v>140</v>
      </c>
    </row>
    <row r="3" spans="1:11" ht="16" thickBot="1" x14ac:dyDescent="0.25">
      <c r="A3" s="129"/>
      <c r="B3" s="208" t="s">
        <v>1</v>
      </c>
      <c r="C3" s="208" t="s">
        <v>45</v>
      </c>
      <c r="D3" s="208" t="s">
        <v>3</v>
      </c>
      <c r="E3" s="208" t="s">
        <v>5</v>
      </c>
      <c r="F3" s="208" t="s">
        <v>59</v>
      </c>
      <c r="G3" s="107"/>
      <c r="H3" s="107"/>
      <c r="I3" s="107"/>
      <c r="J3" s="107"/>
    </row>
    <row r="4" spans="1:11" ht="16" thickTop="1" x14ac:dyDescent="0.2">
      <c r="A4" s="115" t="s">
        <v>86</v>
      </c>
      <c r="B4" s="201">
        <v>3.3783149128025297E-2</v>
      </c>
      <c r="C4" s="201">
        <v>9.9001221077679294E-2</v>
      </c>
      <c r="D4" s="108">
        <v>6.3777826481730804E-2</v>
      </c>
      <c r="E4" s="108">
        <v>0.77882839162152895</v>
      </c>
      <c r="F4" s="108">
        <v>2.4609411691036E-2</v>
      </c>
      <c r="G4" s="108"/>
      <c r="H4" s="134"/>
      <c r="I4" s="134"/>
      <c r="J4" s="134"/>
      <c r="K4" s="134"/>
    </row>
    <row r="5" spans="1:11" x14ac:dyDescent="0.2">
      <c r="A5" s="115" t="s">
        <v>87</v>
      </c>
      <c r="B5" s="201">
        <v>1.1004871008479199E-2</v>
      </c>
      <c r="C5" s="201">
        <v>0.104456070719827</v>
      </c>
      <c r="D5" s="108">
        <v>2.4956401467316099E-2</v>
      </c>
      <c r="E5" s="108">
        <v>0.84268446689518295</v>
      </c>
      <c r="F5" s="108">
        <v>1.68981899091948E-2</v>
      </c>
      <c r="G5" s="108"/>
      <c r="H5" s="134"/>
      <c r="I5" s="134"/>
      <c r="J5" s="134"/>
    </row>
    <row r="6" spans="1:11" x14ac:dyDescent="0.2">
      <c r="A6" s="115" t="s">
        <v>88</v>
      </c>
      <c r="B6" s="201">
        <v>1.3218390804597699E-2</v>
      </c>
      <c r="C6" s="201">
        <v>9.9425287356321806E-2</v>
      </c>
      <c r="D6" s="108">
        <v>2.0114942528735601E-2</v>
      </c>
      <c r="E6" s="108">
        <v>0.852298850574713</v>
      </c>
      <c r="F6" s="108">
        <v>1.4942528735632199E-2</v>
      </c>
      <c r="G6" s="108"/>
      <c r="H6" s="134"/>
      <c r="I6" s="134"/>
      <c r="J6" s="134"/>
    </row>
    <row r="7" spans="1:11" x14ac:dyDescent="0.2">
      <c r="A7" s="115" t="s">
        <v>89</v>
      </c>
      <c r="B7" s="201">
        <v>1.96231572781412E-2</v>
      </c>
      <c r="C7" s="201">
        <v>4.7349409352728702E-2</v>
      </c>
      <c r="D7" s="108">
        <v>3.4560187445084399E-2</v>
      </c>
      <c r="E7" s="108">
        <v>0.88313970516450302</v>
      </c>
      <c r="F7" s="108">
        <v>1.5327540759543099E-2</v>
      </c>
      <c r="G7" s="108"/>
      <c r="H7" s="134"/>
      <c r="I7" s="134"/>
      <c r="J7" s="134"/>
    </row>
    <row r="8" spans="1:11" x14ac:dyDescent="0.2">
      <c r="A8" s="115" t="s">
        <v>60</v>
      </c>
      <c r="B8" s="201">
        <v>2.21010755856785E-2</v>
      </c>
      <c r="C8" s="201">
        <v>5.8052158538382199E-2</v>
      </c>
      <c r="D8" s="108">
        <v>5.3484602917342E-2</v>
      </c>
      <c r="E8" s="108">
        <v>0.84897598349786396</v>
      </c>
      <c r="F8" s="108">
        <v>1.73861794607338E-2</v>
      </c>
      <c r="G8" s="108"/>
      <c r="H8" s="134"/>
      <c r="I8" s="134"/>
      <c r="J8" s="134"/>
    </row>
    <row r="9" spans="1:11" x14ac:dyDescent="0.2">
      <c r="A9" s="115" t="s">
        <v>90</v>
      </c>
      <c r="B9" s="201">
        <v>4.41266484892327E-2</v>
      </c>
      <c r="C9" s="201">
        <v>0.11535251238105799</v>
      </c>
      <c r="D9" s="108">
        <v>6.4548439151967105E-2</v>
      </c>
      <c r="E9" s="108">
        <v>0.75760948194313105</v>
      </c>
      <c r="F9" s="108">
        <v>1.8362918034611299E-2</v>
      </c>
      <c r="G9" s="108"/>
      <c r="H9" s="134"/>
      <c r="I9" s="134"/>
      <c r="J9" s="134"/>
    </row>
    <row r="10" spans="1:11" x14ac:dyDescent="0.2">
      <c r="A10" s="115" t="s">
        <v>91</v>
      </c>
      <c r="B10" s="201">
        <v>4.5882980615329902E-2</v>
      </c>
      <c r="C10" s="201">
        <v>5.0329005868753302E-2</v>
      </c>
      <c r="D10" s="108">
        <v>3.1122176773964099E-2</v>
      </c>
      <c r="E10" s="108">
        <v>0.85310332562688995</v>
      </c>
      <c r="F10" s="108">
        <v>1.9562511115063099E-2</v>
      </c>
      <c r="G10" s="108"/>
      <c r="H10" s="134"/>
      <c r="I10" s="134"/>
      <c r="J10" s="134"/>
    </row>
    <row r="11" spans="1:11" x14ac:dyDescent="0.2">
      <c r="A11" s="115" t="s">
        <v>92</v>
      </c>
      <c r="B11" s="201">
        <v>8.4064704870074003E-2</v>
      </c>
      <c r="C11" s="201">
        <v>5.5455171226983298E-2</v>
      </c>
      <c r="D11" s="108">
        <v>4.6119428669764199E-2</v>
      </c>
      <c r="E11" s="108">
        <v>0.78914988814317699</v>
      </c>
      <c r="F11" s="108">
        <v>2.5210807090001699E-2</v>
      </c>
      <c r="G11" s="108"/>
    </row>
    <row r="12" spans="1:11" x14ac:dyDescent="0.2">
      <c r="A12" s="115" t="s">
        <v>93</v>
      </c>
      <c r="B12" s="201">
        <v>3.4678873630184501E-2</v>
      </c>
      <c r="C12" s="201">
        <v>0.13594118463032301</v>
      </c>
      <c r="D12" s="108">
        <v>7.3241781106949594E-2</v>
      </c>
      <c r="E12" s="108">
        <v>0.73200166458593396</v>
      </c>
      <c r="F12" s="108">
        <v>2.4136496046608402E-2</v>
      </c>
      <c r="G12" s="108"/>
    </row>
    <row r="13" spans="1:11" x14ac:dyDescent="0.2">
      <c r="A13" s="115" t="s">
        <v>94</v>
      </c>
      <c r="B13" s="201">
        <v>0.20135135135135099</v>
      </c>
      <c r="C13" s="201">
        <v>5.9459459459459497E-2</v>
      </c>
      <c r="D13" s="108">
        <v>5.5405405405405402E-2</v>
      </c>
      <c r="E13" s="108">
        <v>0.66756756756756797</v>
      </c>
      <c r="F13" s="108">
        <v>1.62162162162162E-2</v>
      </c>
      <c r="G13" s="108"/>
    </row>
    <row r="14" spans="1:11" x14ac:dyDescent="0.2">
      <c r="A14" s="115" t="s">
        <v>61</v>
      </c>
      <c r="B14" s="201">
        <v>0.190783113116339</v>
      </c>
      <c r="C14" s="201">
        <v>2.7795681598453099E-2</v>
      </c>
      <c r="D14" s="108">
        <v>4.6809539155655798E-2</v>
      </c>
      <c r="E14" s="108">
        <v>0.69948436996454999</v>
      </c>
      <c r="F14" s="108">
        <v>3.5127296165001598E-2</v>
      </c>
      <c r="G14" s="108"/>
    </row>
    <row r="15" spans="1:11" x14ac:dyDescent="0.2">
      <c r="A15" s="115" t="s">
        <v>62</v>
      </c>
      <c r="B15" s="201">
        <v>1.62122328666175E-2</v>
      </c>
      <c r="C15" s="201">
        <v>0.196757553426677</v>
      </c>
      <c r="D15" s="108">
        <v>9.7273397199705194E-2</v>
      </c>
      <c r="E15" s="108">
        <v>0.66617538688282996</v>
      </c>
      <c r="F15" s="108">
        <v>2.3581429624171001E-2</v>
      </c>
      <c r="G15" s="108"/>
    </row>
    <row r="16" spans="1:11" x14ac:dyDescent="0.2">
      <c r="A16" s="115" t="s">
        <v>95</v>
      </c>
      <c r="B16" s="201">
        <v>2.95347718272327E-2</v>
      </c>
      <c r="C16" s="201">
        <v>0.13397979199822299</v>
      </c>
      <c r="D16" s="108">
        <v>7.5243347274140407E-2</v>
      </c>
      <c r="E16" s="108">
        <v>0.73507531736925902</v>
      </c>
      <c r="F16" s="108">
        <v>2.61667715311448E-2</v>
      </c>
      <c r="G16" s="108"/>
    </row>
    <row r="17" spans="1:7" ht="16" thickBot="1" x14ac:dyDescent="0.25">
      <c r="A17" s="129" t="s">
        <v>97</v>
      </c>
      <c r="B17" s="171">
        <v>1.84068549666772E-2</v>
      </c>
      <c r="C17" s="171">
        <v>0.118057759441447</v>
      </c>
      <c r="D17" s="171">
        <v>7.0453824182799094E-2</v>
      </c>
      <c r="E17" s="171">
        <v>0.772770549032053</v>
      </c>
      <c r="F17" s="171">
        <v>2.0311012377023201E-2</v>
      </c>
      <c r="G17" s="108"/>
    </row>
    <row r="18" spans="1:7" ht="16" thickTop="1" x14ac:dyDescent="0.2"/>
    <row r="19" spans="1:7" x14ac:dyDescent="0.2">
      <c r="A19" s="114" t="s">
        <v>117</v>
      </c>
    </row>
    <row r="22" spans="1:7" x14ac:dyDescent="0.2">
      <c r="A22" s="133"/>
    </row>
    <row r="23" spans="1:7" x14ac:dyDescent="0.2">
      <c r="A23" s="13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2"/>
  <sheetViews>
    <sheetView workbookViewId="0"/>
  </sheetViews>
  <sheetFormatPr baseColWidth="10" defaultColWidth="9.1640625" defaultRowHeight="15" x14ac:dyDescent="0.2"/>
  <cols>
    <col min="1" max="1" width="25.5" style="114" customWidth="1"/>
    <col min="2" max="5" width="9.1640625" style="114"/>
    <col min="6" max="6" width="14.5" style="114" bestFit="1" customWidth="1"/>
    <col min="7" max="16384" width="9.1640625" style="114"/>
  </cols>
  <sheetData>
    <row r="1" spans="1:14" x14ac:dyDescent="0.2">
      <c r="A1" s="114" t="s">
        <v>141</v>
      </c>
    </row>
    <row r="2" spans="1:14" x14ac:dyDescent="0.2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ht="16" thickBot="1" x14ac:dyDescent="0.25">
      <c r="A3" s="129"/>
      <c r="B3" s="208" t="s">
        <v>1</v>
      </c>
      <c r="C3" s="208" t="s">
        <v>45</v>
      </c>
      <c r="D3" s="207" t="s">
        <v>3</v>
      </c>
      <c r="E3" s="207" t="s">
        <v>5</v>
      </c>
      <c r="F3" s="207" t="s">
        <v>59</v>
      </c>
      <c r="G3" s="143"/>
      <c r="H3" s="143"/>
      <c r="I3" s="143"/>
      <c r="J3" s="143"/>
      <c r="K3" s="143"/>
      <c r="L3" s="143"/>
      <c r="M3" s="143"/>
      <c r="N3" s="143"/>
    </row>
    <row r="4" spans="1:14" ht="16" thickTop="1" x14ac:dyDescent="0.2">
      <c r="A4" s="115" t="s">
        <v>82</v>
      </c>
      <c r="B4" s="201">
        <v>2.21226590599033E-2</v>
      </c>
      <c r="C4" s="201">
        <v>0.136875232543718</v>
      </c>
      <c r="D4" s="141">
        <v>7.4243457770060806E-2</v>
      </c>
      <c r="E4" s="141">
        <v>0.74130286493860797</v>
      </c>
      <c r="F4" s="141">
        <v>2.5455785687709301E-2</v>
      </c>
      <c r="G4" s="202"/>
      <c r="H4" s="203"/>
      <c r="I4" s="152"/>
      <c r="J4" s="143"/>
      <c r="K4" s="143"/>
      <c r="L4" s="143"/>
      <c r="M4" s="143"/>
      <c r="N4" s="143"/>
    </row>
    <row r="5" spans="1:14" x14ac:dyDescent="0.2">
      <c r="A5" s="115" t="s">
        <v>83</v>
      </c>
      <c r="B5" s="201">
        <v>2.69532451553368E-2</v>
      </c>
      <c r="C5" s="201">
        <v>0.25161488772685298</v>
      </c>
      <c r="D5" s="141">
        <v>0.11567594586281101</v>
      </c>
      <c r="E5" s="141">
        <v>0.57841817902183901</v>
      </c>
      <c r="F5" s="141">
        <v>2.7337742233159001E-2</v>
      </c>
      <c r="G5" s="143"/>
      <c r="H5" s="203"/>
      <c r="I5" s="152"/>
      <c r="J5" s="143"/>
      <c r="K5" s="143"/>
      <c r="L5" s="143"/>
      <c r="M5" s="143"/>
      <c r="N5" s="143"/>
    </row>
    <row r="6" spans="1:14" x14ac:dyDescent="0.2">
      <c r="A6" s="115" t="s">
        <v>84</v>
      </c>
      <c r="B6" s="201">
        <v>1.20322122216959E-2</v>
      </c>
      <c r="C6" s="201">
        <v>7.6361913784936106E-2</v>
      </c>
      <c r="D6" s="141">
        <v>6.1866414021790599E-2</v>
      </c>
      <c r="E6" s="141">
        <v>0.827948839412601</v>
      </c>
      <c r="F6" s="141">
        <v>2.1790620558976799E-2</v>
      </c>
      <c r="G6" s="143"/>
      <c r="H6" s="203"/>
      <c r="I6" s="152"/>
      <c r="J6" s="152"/>
      <c r="K6" s="143"/>
      <c r="L6" s="143"/>
      <c r="M6" s="143"/>
      <c r="N6" s="143"/>
    </row>
    <row r="7" spans="1:14" ht="16" thickBot="1" x14ac:dyDescent="0.25">
      <c r="A7" s="129" t="s">
        <v>85</v>
      </c>
      <c r="B7" s="171">
        <v>5.0619454552888701E-2</v>
      </c>
      <c r="C7" s="171">
        <v>0.116735494950321</v>
      </c>
      <c r="D7" s="175">
        <v>7.1186163470581001E-2</v>
      </c>
      <c r="E7" s="175">
        <v>0.73279633642719899</v>
      </c>
      <c r="F7" s="175">
        <v>2.8662550599010499E-2</v>
      </c>
      <c r="G7" s="143"/>
      <c r="H7" s="203"/>
      <c r="I7" s="152"/>
      <c r="J7" s="143"/>
      <c r="K7" s="143"/>
      <c r="L7" s="143"/>
      <c r="M7" s="143"/>
      <c r="N7" s="143"/>
    </row>
    <row r="8" spans="1:14" ht="16" thickTop="1" x14ac:dyDescent="0.2">
      <c r="A8" s="115"/>
      <c r="B8" s="201"/>
      <c r="C8" s="201"/>
      <c r="D8" s="141"/>
      <c r="E8" s="141"/>
      <c r="F8" s="141"/>
      <c r="G8" s="143"/>
      <c r="H8" s="203"/>
    </row>
    <row r="9" spans="1:14" x14ac:dyDescent="0.2">
      <c r="A9" s="115" t="s">
        <v>115</v>
      </c>
      <c r="B9" s="115"/>
      <c r="C9" s="115"/>
      <c r="D9" s="112"/>
      <c r="E9" s="112"/>
      <c r="F9" s="112"/>
      <c r="G9" s="143"/>
      <c r="H9" s="143"/>
    </row>
    <row r="10" spans="1:14" x14ac:dyDescent="0.2">
      <c r="A10" s="115"/>
      <c r="B10" s="115"/>
      <c r="C10" s="115"/>
      <c r="D10" s="115"/>
      <c r="E10" s="115"/>
      <c r="F10" s="115"/>
    </row>
    <row r="11" spans="1:14" x14ac:dyDescent="0.2">
      <c r="A11" s="115"/>
      <c r="B11" s="115"/>
      <c r="C11" s="115"/>
      <c r="D11" s="115"/>
      <c r="E11" s="115"/>
      <c r="F11" s="115"/>
    </row>
    <row r="12" spans="1:14" x14ac:dyDescent="0.2">
      <c r="A12" s="115"/>
      <c r="B12" s="115"/>
      <c r="C12" s="115"/>
      <c r="D12" s="115"/>
      <c r="E12" s="115"/>
      <c r="F12" s="115"/>
    </row>
    <row r="13" spans="1:14" x14ac:dyDescent="0.2">
      <c r="A13" s="115"/>
      <c r="B13" s="115"/>
      <c r="C13" s="115"/>
      <c r="D13" s="115"/>
      <c r="E13" s="115"/>
      <c r="F13" s="115"/>
    </row>
    <row r="14" spans="1:14" x14ac:dyDescent="0.2">
      <c r="A14" s="115"/>
      <c r="B14" s="115"/>
      <c r="C14" s="115"/>
      <c r="D14" s="115"/>
      <c r="E14" s="115"/>
      <c r="F14" s="115"/>
    </row>
    <row r="15" spans="1:14" x14ac:dyDescent="0.2">
      <c r="A15" s="115"/>
      <c r="B15" s="115"/>
      <c r="C15" s="115"/>
      <c r="D15" s="115"/>
      <c r="E15" s="115"/>
      <c r="F15" s="115"/>
    </row>
    <row r="16" spans="1:14" x14ac:dyDescent="0.2">
      <c r="A16" s="115"/>
      <c r="B16" s="115"/>
      <c r="C16" s="115"/>
      <c r="D16" s="115"/>
      <c r="E16" s="115"/>
      <c r="F16" s="115"/>
    </row>
    <row r="17" spans="1:6" x14ac:dyDescent="0.2">
      <c r="A17" s="115"/>
      <c r="B17" s="115"/>
      <c r="C17" s="115"/>
      <c r="D17" s="115"/>
      <c r="E17" s="115"/>
      <c r="F17" s="115"/>
    </row>
    <row r="18" spans="1:6" x14ac:dyDescent="0.2">
      <c r="A18" s="115"/>
      <c r="B18" s="115"/>
      <c r="C18" s="115"/>
      <c r="D18" s="115"/>
      <c r="E18" s="115"/>
      <c r="F18" s="115"/>
    </row>
    <row r="22" spans="1:6" x14ac:dyDescent="0.2">
      <c r="D22" s="114" t="s">
        <v>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/>
  </sheetViews>
  <sheetFormatPr baseColWidth="10" defaultColWidth="8.83203125" defaultRowHeight="15" x14ac:dyDescent="0.2"/>
  <cols>
    <col min="1" max="1" width="36.83203125" customWidth="1"/>
    <col min="2" max="2" width="10.33203125" customWidth="1"/>
    <col min="3" max="3" width="10.5" customWidth="1"/>
    <col min="4" max="4" width="11.5" customWidth="1"/>
    <col min="5" max="5" width="14.5" customWidth="1"/>
  </cols>
  <sheetData>
    <row r="1" spans="1:5" x14ac:dyDescent="0.2">
      <c r="A1" t="s">
        <v>123</v>
      </c>
    </row>
    <row r="3" spans="1:5" ht="60" customHeight="1" thickBot="1" x14ac:dyDescent="0.25">
      <c r="A3" s="2"/>
      <c r="B3" s="177" t="s">
        <v>72</v>
      </c>
      <c r="C3" s="177" t="s">
        <v>46</v>
      </c>
      <c r="D3" s="177" t="s">
        <v>47</v>
      </c>
      <c r="E3" s="177" t="s">
        <v>77</v>
      </c>
    </row>
    <row r="4" spans="1:5" ht="16" thickTop="1" x14ac:dyDescent="0.2">
      <c r="A4" s="178" t="s">
        <v>76</v>
      </c>
      <c r="B4" s="13">
        <v>1</v>
      </c>
      <c r="C4" s="13">
        <v>1</v>
      </c>
      <c r="D4" s="13">
        <v>1</v>
      </c>
      <c r="E4" s="13">
        <v>1</v>
      </c>
    </row>
    <row r="5" spans="1:5" x14ac:dyDescent="0.2">
      <c r="A5" s="119" t="s">
        <v>0</v>
      </c>
      <c r="B5" s="214">
        <v>3.3341741886660013E-3</v>
      </c>
      <c r="C5" s="215">
        <v>3.7864324805905562E-3</v>
      </c>
      <c r="D5" s="214">
        <v>3.5520839272478477E-3</v>
      </c>
      <c r="E5" s="213">
        <v>6.5676543025598921E-3</v>
      </c>
    </row>
    <row r="6" spans="1:5" x14ac:dyDescent="0.2">
      <c r="A6" s="119" t="s">
        <v>1</v>
      </c>
      <c r="B6" s="214">
        <v>9.6367504962874412E-2</v>
      </c>
      <c r="C6" s="215">
        <v>0.11122565864833905</v>
      </c>
      <c r="D6" s="214">
        <v>0.11375220936199328</v>
      </c>
      <c r="E6" s="213">
        <v>5.4289765760771061E-2</v>
      </c>
    </row>
    <row r="7" spans="1:5" x14ac:dyDescent="0.2">
      <c r="A7" s="119" t="s">
        <v>45</v>
      </c>
      <c r="B7" s="214">
        <v>3.7503975783366422E-2</v>
      </c>
      <c r="C7" s="215">
        <v>5.7642866233931528E-2</v>
      </c>
      <c r="D7" s="214">
        <v>6.3207708535264265E-2</v>
      </c>
      <c r="E7" s="213">
        <v>6.8699156653481599E-2</v>
      </c>
    </row>
    <row r="8" spans="1:5" x14ac:dyDescent="0.2">
      <c r="A8" s="119" t="s">
        <v>3</v>
      </c>
      <c r="B8" s="214">
        <v>3.412044704256556E-2</v>
      </c>
      <c r="C8" s="215">
        <v>4.5138093419880364E-2</v>
      </c>
      <c r="D8" s="214">
        <v>4.626831632362164E-2</v>
      </c>
      <c r="E8" s="213">
        <v>6.111863358672822E-2</v>
      </c>
    </row>
    <row r="9" spans="1:5" x14ac:dyDescent="0.2">
      <c r="A9" s="119" t="s">
        <v>63</v>
      </c>
      <c r="B9" s="214">
        <v>1.0309617557059346E-3</v>
      </c>
      <c r="C9" s="215">
        <v>1.3618429425989564E-3</v>
      </c>
      <c r="D9" s="214">
        <v>1.6876674838930384E-3</v>
      </c>
      <c r="E9" s="213">
        <v>1.7112151226637382E-3</v>
      </c>
    </row>
    <row r="10" spans="1:5" x14ac:dyDescent="0.2">
      <c r="A10" s="119" t="s">
        <v>5</v>
      </c>
      <c r="B10" s="214">
        <v>0.79818923632056327</v>
      </c>
      <c r="C10" s="215">
        <v>0.73265241186203389</v>
      </c>
      <c r="D10" s="214">
        <v>0.65416500370602659</v>
      </c>
      <c r="E10" s="213">
        <v>0.73892507969677912</v>
      </c>
    </row>
    <row r="11" spans="1:5" x14ac:dyDescent="0.2">
      <c r="A11" s="119" t="s">
        <v>65</v>
      </c>
      <c r="B11" s="214">
        <v>5.5880320694912094E-3</v>
      </c>
      <c r="C11" s="215">
        <v>7.8274150439098886E-3</v>
      </c>
      <c r="D11" s="214">
        <v>1.074177547180569E-2</v>
      </c>
      <c r="E11" s="213">
        <v>1.0587144029938269E-2</v>
      </c>
    </row>
    <row r="12" spans="1:5" x14ac:dyDescent="0.2">
      <c r="A12" s="119" t="s">
        <v>66</v>
      </c>
      <c r="B12" s="214">
        <v>1.3726049332616778E-2</v>
      </c>
      <c r="C12" s="215">
        <v>2.003309151075474E-2</v>
      </c>
      <c r="D12" s="214">
        <v>3.7385255715833288E-2</v>
      </c>
      <c r="E12" s="213">
        <v>3.2054630942607659E-2</v>
      </c>
    </row>
    <row r="13" spans="1:5" ht="16" thickBot="1" x14ac:dyDescent="0.25">
      <c r="A13" s="126" t="s">
        <v>64</v>
      </c>
      <c r="B13" s="216">
        <v>1.0139618544150389E-2</v>
      </c>
      <c r="C13" s="217">
        <v>2.0332187857961054E-2</v>
      </c>
      <c r="D13" s="216">
        <v>6.9182963680939624E-2</v>
      </c>
      <c r="E13" s="218">
        <v>2.6046719904470484E-2</v>
      </c>
    </row>
    <row r="14" spans="1:5" ht="16" thickTop="1" x14ac:dyDescent="0.2"/>
    <row r="15" spans="1:5" x14ac:dyDescent="0.2">
      <c r="A15" s="114" t="s">
        <v>70</v>
      </c>
    </row>
    <row r="16" spans="1:5" x14ac:dyDescent="0.2">
      <c r="A16" s="119" t="s">
        <v>99</v>
      </c>
    </row>
    <row r="17" spans="1:1" x14ac:dyDescent="0.2">
      <c r="A17" s="119" t="s">
        <v>124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"/>
  <dimension ref="A1:K15"/>
  <sheetViews>
    <sheetView workbookViewId="0"/>
  </sheetViews>
  <sheetFormatPr baseColWidth="10" defaultColWidth="9.1640625" defaultRowHeight="15" x14ac:dyDescent="0.2"/>
  <cols>
    <col min="1" max="1" width="39.5" style="114" bestFit="1" customWidth="1"/>
    <col min="2" max="16384" width="9.1640625" style="114"/>
  </cols>
  <sheetData>
    <row r="1" spans="1:11" x14ac:dyDescent="0.2">
      <c r="A1" s="114" t="s">
        <v>142</v>
      </c>
    </row>
    <row r="3" spans="1:11" ht="16" thickBot="1" x14ac:dyDescent="0.25">
      <c r="A3" s="204"/>
      <c r="B3" s="207">
        <v>1986</v>
      </c>
      <c r="C3" s="207">
        <v>1990</v>
      </c>
      <c r="D3" s="207">
        <v>1995</v>
      </c>
      <c r="E3" s="207">
        <v>1998</v>
      </c>
      <c r="F3" s="207">
        <v>2001</v>
      </c>
      <c r="G3" s="207">
        <v>2006</v>
      </c>
      <c r="H3" s="207">
        <v>2011</v>
      </c>
      <c r="I3" s="207">
        <v>2016</v>
      </c>
      <c r="J3" s="115"/>
      <c r="K3" s="115"/>
    </row>
    <row r="4" spans="1:11" ht="16" thickTop="1" x14ac:dyDescent="0.2">
      <c r="A4" s="115" t="s">
        <v>0</v>
      </c>
      <c r="B4" s="123">
        <v>0.5</v>
      </c>
      <c r="C4" s="123">
        <v>0.8</v>
      </c>
      <c r="D4" s="123">
        <v>0.8</v>
      </c>
      <c r="E4" s="123">
        <v>0.9</v>
      </c>
      <c r="F4" s="123">
        <v>1.1000000000000001</v>
      </c>
      <c r="G4" s="123">
        <v>0.7</v>
      </c>
      <c r="H4" s="123">
        <v>0.8</v>
      </c>
      <c r="I4" s="123">
        <v>0.7</v>
      </c>
      <c r="J4" s="205"/>
      <c r="K4" s="115"/>
    </row>
    <row r="5" spans="1:11" x14ac:dyDescent="0.2">
      <c r="A5" s="115" t="s">
        <v>1</v>
      </c>
      <c r="B5" s="123">
        <v>0.4</v>
      </c>
      <c r="C5" s="123">
        <v>0.4</v>
      </c>
      <c r="D5" s="123">
        <v>0.8</v>
      </c>
      <c r="E5" s="123">
        <v>0.9</v>
      </c>
      <c r="F5" s="123">
        <v>1.2</v>
      </c>
      <c r="G5" s="123">
        <v>0.9</v>
      </c>
      <c r="H5" s="123">
        <v>1.5</v>
      </c>
      <c r="I5" s="123">
        <v>2.2999999999999998</v>
      </c>
      <c r="J5" s="205"/>
      <c r="K5" s="115"/>
    </row>
    <row r="6" spans="1:11" x14ac:dyDescent="0.2">
      <c r="A6" s="115" t="s">
        <v>45</v>
      </c>
      <c r="B6" s="206">
        <v>5</v>
      </c>
      <c r="C6" s="206">
        <v>5.5</v>
      </c>
      <c r="D6" s="206">
        <v>5.9</v>
      </c>
      <c r="E6" s="206">
        <v>6.3</v>
      </c>
      <c r="F6" s="206">
        <v>6.3</v>
      </c>
      <c r="G6" s="206">
        <v>5.9</v>
      </c>
      <c r="H6" s="206">
        <v>5.9</v>
      </c>
      <c r="I6" s="123">
        <v>7.9</v>
      </c>
      <c r="J6" s="205"/>
      <c r="K6" s="115"/>
    </row>
    <row r="7" spans="1:11" x14ac:dyDescent="0.2">
      <c r="A7" s="115" t="s">
        <v>3</v>
      </c>
      <c r="B7" s="206">
        <v>2.2000000000000002</v>
      </c>
      <c r="C7" s="206">
        <v>2.6</v>
      </c>
      <c r="D7" s="206">
        <v>2.9</v>
      </c>
      <c r="E7" s="206">
        <v>3.2</v>
      </c>
      <c r="F7" s="206">
        <v>3.7</v>
      </c>
      <c r="G7" s="206">
        <v>4.5999999999999996</v>
      </c>
      <c r="H7" s="206">
        <v>3.8</v>
      </c>
      <c r="I7" s="123">
        <v>3.9</v>
      </c>
      <c r="J7" s="205"/>
      <c r="K7" s="115"/>
    </row>
    <row r="8" spans="1:11" x14ac:dyDescent="0.2">
      <c r="A8" s="115" t="s">
        <v>5</v>
      </c>
      <c r="B8" s="206">
        <v>91.9</v>
      </c>
      <c r="C8" s="206">
        <v>90.4</v>
      </c>
      <c r="D8" s="206">
        <v>89.3</v>
      </c>
      <c r="E8" s="206">
        <v>88.7</v>
      </c>
      <c r="F8" s="206">
        <v>87.2</v>
      </c>
      <c r="G8" s="206">
        <v>86.4</v>
      </c>
      <c r="H8" s="206">
        <v>87.2</v>
      </c>
      <c r="I8" s="123">
        <v>83.2</v>
      </c>
      <c r="J8" s="205"/>
      <c r="K8" s="115"/>
    </row>
    <row r="9" spans="1:11" x14ac:dyDescent="0.2">
      <c r="A9" s="115" t="s">
        <v>22</v>
      </c>
      <c r="B9" s="211" t="s">
        <v>122</v>
      </c>
      <c r="C9" s="211" t="s">
        <v>122</v>
      </c>
      <c r="D9" s="211" t="s">
        <v>122</v>
      </c>
      <c r="E9" s="211" t="s">
        <v>122</v>
      </c>
      <c r="F9" s="211" t="s">
        <v>122</v>
      </c>
      <c r="G9" s="211" t="s">
        <v>122</v>
      </c>
      <c r="H9" s="211" t="s">
        <v>122</v>
      </c>
      <c r="I9" s="123">
        <v>0.6</v>
      </c>
      <c r="J9" s="205"/>
      <c r="K9" s="115"/>
    </row>
    <row r="10" spans="1:11" ht="16" thickBot="1" x14ac:dyDescent="0.25">
      <c r="A10" s="129" t="s">
        <v>65</v>
      </c>
      <c r="B10" s="212" t="s">
        <v>122</v>
      </c>
      <c r="C10" s="212" t="s">
        <v>122</v>
      </c>
      <c r="D10" s="212" t="s">
        <v>122</v>
      </c>
      <c r="E10" s="212" t="s">
        <v>122</v>
      </c>
      <c r="F10" s="109">
        <v>0.5</v>
      </c>
      <c r="G10" s="109">
        <v>1.5</v>
      </c>
      <c r="H10" s="109">
        <v>0.8</v>
      </c>
      <c r="I10" s="127">
        <v>1.4</v>
      </c>
      <c r="J10" s="205"/>
      <c r="K10" s="115"/>
    </row>
    <row r="11" spans="1:11" ht="16" thickTop="1" x14ac:dyDescent="0.2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x14ac:dyDescent="0.2">
      <c r="A12" s="115" t="s">
        <v>80</v>
      </c>
      <c r="B12" s="115"/>
      <c r="C12" s="115"/>
      <c r="D12" s="115"/>
      <c r="E12" s="115"/>
      <c r="F12" s="115"/>
      <c r="G12" s="115"/>
      <c r="H12" s="115"/>
      <c r="I12" s="115"/>
      <c r="J12" s="205"/>
      <c r="K12" s="115"/>
    </row>
    <row r="13" spans="1:11" x14ac:dyDescent="0.2">
      <c r="A13" s="115" t="s">
        <v>68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x14ac:dyDescent="0.2">
      <c r="A14" s="115" t="s">
        <v>110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x14ac:dyDescent="0.2">
      <c r="A15" s="115" t="s">
        <v>111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abSelected="1" workbookViewId="0">
      <selection activeCell="G11" sqref="G11"/>
    </sheetView>
  </sheetViews>
  <sheetFormatPr baseColWidth="10" defaultColWidth="9.1640625" defaultRowHeight="15" x14ac:dyDescent="0.2"/>
  <cols>
    <col min="1" max="1" width="31.1640625" style="114" customWidth="1"/>
    <col min="2" max="16384" width="9.1640625" style="114"/>
  </cols>
  <sheetData>
    <row r="1" spans="1:4" x14ac:dyDescent="0.2">
      <c r="A1" s="114" t="s">
        <v>143</v>
      </c>
      <c r="B1" s="115"/>
    </row>
    <row r="2" spans="1:4" ht="16" thickBot="1" x14ac:dyDescent="0.25">
      <c r="A2" s="129"/>
      <c r="B2" s="129"/>
    </row>
    <row r="3" spans="1:4" ht="16" thickTop="1" x14ac:dyDescent="0.2">
      <c r="A3" s="114" t="s">
        <v>0</v>
      </c>
      <c r="B3" s="124">
        <v>0.7</v>
      </c>
      <c r="D3" s="132"/>
    </row>
    <row r="4" spans="1:4" x14ac:dyDescent="0.2">
      <c r="A4" s="114" t="s">
        <v>1</v>
      </c>
      <c r="B4" s="124">
        <v>2.2999999999999998</v>
      </c>
      <c r="D4" s="132"/>
    </row>
    <row r="5" spans="1:4" x14ac:dyDescent="0.2">
      <c r="A5" s="114" t="s">
        <v>45</v>
      </c>
      <c r="B5" s="124">
        <v>7.9</v>
      </c>
      <c r="D5" s="132"/>
    </row>
    <row r="6" spans="1:4" x14ac:dyDescent="0.2">
      <c r="A6" s="114" t="s">
        <v>3</v>
      </c>
      <c r="B6" s="124">
        <v>3.9</v>
      </c>
      <c r="D6" s="132"/>
    </row>
    <row r="7" spans="1:4" x14ac:dyDescent="0.2">
      <c r="A7" s="114" t="s">
        <v>5</v>
      </c>
      <c r="B7" s="124">
        <v>83.2</v>
      </c>
      <c r="D7" s="132"/>
    </row>
    <row r="8" spans="1:4" x14ac:dyDescent="0.2">
      <c r="A8" s="114" t="s">
        <v>22</v>
      </c>
      <c r="B8" s="124">
        <v>0.6</v>
      </c>
      <c r="D8" s="132"/>
    </row>
    <row r="9" spans="1:4" ht="16" thickBot="1" x14ac:dyDescent="0.25">
      <c r="A9" s="129" t="s">
        <v>65</v>
      </c>
      <c r="B9" s="127">
        <v>1.4</v>
      </c>
      <c r="D9" s="132"/>
    </row>
    <row r="10" spans="1:4" ht="16" thickTop="1" x14ac:dyDescent="0.2"/>
    <row r="11" spans="1:4" x14ac:dyDescent="0.2">
      <c r="A11" s="114" t="s">
        <v>80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"/>
  <dimension ref="A1:C12"/>
  <sheetViews>
    <sheetView workbookViewId="0"/>
  </sheetViews>
  <sheetFormatPr baseColWidth="10" defaultColWidth="9.1640625" defaultRowHeight="15" x14ac:dyDescent="0.2"/>
  <cols>
    <col min="1" max="1" width="42.33203125" style="114" bestFit="1" customWidth="1"/>
    <col min="2" max="16384" width="9.1640625" style="114"/>
  </cols>
  <sheetData>
    <row r="1" spans="1:3" x14ac:dyDescent="0.2">
      <c r="A1" s="114" t="s">
        <v>144</v>
      </c>
      <c r="B1" s="115"/>
    </row>
    <row r="2" spans="1:3" x14ac:dyDescent="0.2">
      <c r="A2" s="131"/>
      <c r="B2" s="115"/>
    </row>
    <row r="3" spans="1:3" ht="16" thickBot="1" x14ac:dyDescent="0.25">
      <c r="A3" s="129"/>
      <c r="B3" s="208" t="s">
        <v>30</v>
      </c>
      <c r="C3" s="208" t="s">
        <v>23</v>
      </c>
    </row>
    <row r="4" spans="1:3" ht="16" thickTop="1" x14ac:dyDescent="0.2">
      <c r="A4" s="130" t="s">
        <v>0</v>
      </c>
      <c r="B4" s="124">
        <v>0.3</v>
      </c>
      <c r="C4" s="125">
        <v>1.3</v>
      </c>
    </row>
    <row r="5" spans="1:3" x14ac:dyDescent="0.2">
      <c r="A5" s="130" t="s">
        <v>1</v>
      </c>
      <c r="B5" s="124">
        <v>2.6</v>
      </c>
      <c r="C5" s="125">
        <v>1.8</v>
      </c>
    </row>
    <row r="6" spans="1:3" x14ac:dyDescent="0.2">
      <c r="A6" s="130" t="s">
        <v>45</v>
      </c>
      <c r="B6" s="124">
        <v>7.6</v>
      </c>
      <c r="C6" s="125">
        <v>9</v>
      </c>
    </row>
    <row r="7" spans="1:3" x14ac:dyDescent="0.2">
      <c r="A7" s="130" t="s">
        <v>3</v>
      </c>
      <c r="B7" s="124">
        <v>4.4000000000000004</v>
      </c>
      <c r="C7" s="125">
        <v>2.9</v>
      </c>
    </row>
    <row r="8" spans="1:3" x14ac:dyDescent="0.2">
      <c r="A8" s="130" t="s">
        <v>5</v>
      </c>
      <c r="B8" s="124">
        <v>83.1</v>
      </c>
      <c r="C8" s="125">
        <v>83.1</v>
      </c>
    </row>
    <row r="9" spans="1:3" x14ac:dyDescent="0.2">
      <c r="A9" s="130" t="s">
        <v>22</v>
      </c>
      <c r="B9" s="124">
        <v>0.8</v>
      </c>
      <c r="C9" s="125">
        <v>0.2</v>
      </c>
    </row>
    <row r="10" spans="1:3" ht="16" thickBot="1" x14ac:dyDescent="0.25">
      <c r="A10" s="126" t="s">
        <v>65</v>
      </c>
      <c r="B10" s="127">
        <v>1.3</v>
      </c>
      <c r="C10" s="127">
        <v>1.8</v>
      </c>
    </row>
    <row r="11" spans="1:3" ht="16" thickTop="1" x14ac:dyDescent="0.2">
      <c r="A11" s="115"/>
      <c r="B11" s="115"/>
      <c r="C11" s="115"/>
    </row>
    <row r="12" spans="1:3" x14ac:dyDescent="0.2">
      <c r="A12" s="115" t="s">
        <v>80</v>
      </c>
      <c r="B12" s="115"/>
      <c r="C12" s="11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9"/>
  <dimension ref="A1:L15"/>
  <sheetViews>
    <sheetView workbookViewId="0"/>
  </sheetViews>
  <sheetFormatPr baseColWidth="10" defaultColWidth="9.1640625" defaultRowHeight="15" x14ac:dyDescent="0.2"/>
  <cols>
    <col min="1" max="1" width="32.5" style="114" customWidth="1"/>
    <col min="2" max="2" width="19.33203125" style="114" customWidth="1"/>
    <col min="3" max="5" width="14" style="114" customWidth="1"/>
    <col min="6" max="6" width="15.5" style="114" bestFit="1" customWidth="1"/>
    <col min="7" max="7" width="9.1640625" style="114"/>
    <col min="8" max="8" width="12.1640625" style="114" customWidth="1"/>
    <col min="9" max="16384" width="9.1640625" style="114"/>
  </cols>
  <sheetData>
    <row r="1" spans="1:12" x14ac:dyDescent="0.2">
      <c r="A1" s="112" t="s">
        <v>145</v>
      </c>
      <c r="B1" s="112"/>
      <c r="C1" s="112"/>
      <c r="D1" s="112"/>
      <c r="E1" s="112"/>
      <c r="F1" s="112"/>
      <c r="G1" s="112"/>
      <c r="H1" s="143"/>
      <c r="I1" s="143"/>
    </row>
    <row r="2" spans="1:12" x14ac:dyDescent="0.2">
      <c r="A2" s="112"/>
      <c r="B2" s="112"/>
      <c r="C2" s="112"/>
      <c r="D2" s="112"/>
      <c r="E2" s="112"/>
      <c r="F2" s="112"/>
      <c r="G2" s="112"/>
      <c r="H2" s="143"/>
      <c r="I2" s="143"/>
    </row>
    <row r="3" spans="1:12" ht="16" thickBot="1" x14ac:dyDescent="0.25">
      <c r="A3" s="209"/>
      <c r="B3" s="208" t="s">
        <v>113</v>
      </c>
      <c r="C3" s="208" t="s">
        <v>24</v>
      </c>
      <c r="D3" s="208" t="s">
        <v>25</v>
      </c>
      <c r="E3" s="208" t="s">
        <v>26</v>
      </c>
      <c r="F3" s="208" t="s">
        <v>27</v>
      </c>
      <c r="G3" s="208" t="s">
        <v>28</v>
      </c>
      <c r="H3" s="128"/>
    </row>
    <row r="4" spans="1:12" ht="16" thickTop="1" x14ac:dyDescent="0.2">
      <c r="A4" s="12" t="s">
        <v>76</v>
      </c>
      <c r="B4" s="123">
        <v>11</v>
      </c>
      <c r="C4" s="123">
        <v>23.9</v>
      </c>
      <c r="D4" s="123">
        <v>22</v>
      </c>
      <c r="E4" s="125">
        <v>30.5</v>
      </c>
      <c r="F4" s="125">
        <v>9.4</v>
      </c>
      <c r="G4" s="123">
        <v>3.15</v>
      </c>
      <c r="H4" s="124"/>
    </row>
    <row r="5" spans="1:12" x14ac:dyDescent="0.2">
      <c r="A5" s="130" t="s">
        <v>0</v>
      </c>
      <c r="B5" s="123">
        <v>0</v>
      </c>
      <c r="C5" s="123">
        <v>0</v>
      </c>
      <c r="D5" s="123">
        <v>0</v>
      </c>
      <c r="E5" s="125">
        <v>30</v>
      </c>
      <c r="F5" s="125">
        <v>70</v>
      </c>
      <c r="G5" s="123">
        <v>0</v>
      </c>
      <c r="H5" s="124"/>
    </row>
    <row r="6" spans="1:12" x14ac:dyDescent="0.2">
      <c r="A6" s="130" t="s">
        <v>1</v>
      </c>
      <c r="B6" s="123">
        <v>25.7</v>
      </c>
      <c r="C6" s="123">
        <v>14.3</v>
      </c>
      <c r="D6" s="123">
        <v>8.6</v>
      </c>
      <c r="E6" s="125">
        <v>40</v>
      </c>
      <c r="F6" s="125">
        <v>8.6</v>
      </c>
      <c r="G6" s="123">
        <v>2.86</v>
      </c>
      <c r="H6" s="124"/>
    </row>
    <row r="7" spans="1:12" x14ac:dyDescent="0.2">
      <c r="A7" s="130" t="s">
        <v>45</v>
      </c>
      <c r="B7" s="125">
        <v>9.9</v>
      </c>
      <c r="C7" s="125">
        <v>22.3</v>
      </c>
      <c r="D7" s="125">
        <v>24.8</v>
      </c>
      <c r="E7" s="125">
        <v>33.9</v>
      </c>
      <c r="F7" s="125">
        <v>5.8</v>
      </c>
      <c r="G7" s="123">
        <v>3.31</v>
      </c>
      <c r="H7" s="124"/>
    </row>
    <row r="8" spans="1:12" x14ac:dyDescent="0.2">
      <c r="A8" s="130" t="s">
        <v>3</v>
      </c>
      <c r="B8" s="125">
        <v>10</v>
      </c>
      <c r="C8" s="125">
        <v>31.7</v>
      </c>
      <c r="D8" s="125">
        <v>10</v>
      </c>
      <c r="E8" s="125">
        <v>36.700000000000003</v>
      </c>
      <c r="F8" s="125">
        <v>5</v>
      </c>
      <c r="G8" s="123">
        <v>6.67</v>
      </c>
      <c r="H8" s="124"/>
    </row>
    <row r="9" spans="1:12" x14ac:dyDescent="0.2">
      <c r="A9" s="130" t="s">
        <v>5</v>
      </c>
      <c r="B9" s="125">
        <v>10.9</v>
      </c>
      <c r="C9" s="125">
        <v>24.4</v>
      </c>
      <c r="D9" s="125">
        <v>22.6</v>
      </c>
      <c r="E9" s="125">
        <v>29.4</v>
      </c>
      <c r="F9" s="125">
        <v>9.6999999999999993</v>
      </c>
      <c r="G9" s="123">
        <v>2.99</v>
      </c>
      <c r="H9" s="124"/>
    </row>
    <row r="10" spans="1:12" x14ac:dyDescent="0.2">
      <c r="A10" s="130" t="s">
        <v>22</v>
      </c>
      <c r="B10" s="125">
        <v>11.1</v>
      </c>
      <c r="C10" s="125">
        <v>11.1</v>
      </c>
      <c r="D10" s="125">
        <v>33.299999999999997</v>
      </c>
      <c r="E10" s="125">
        <v>44.4</v>
      </c>
      <c r="F10" s="125">
        <v>0</v>
      </c>
      <c r="G10" s="123">
        <v>0</v>
      </c>
      <c r="H10" s="124"/>
    </row>
    <row r="11" spans="1:12" ht="16" thickBot="1" x14ac:dyDescent="0.25">
      <c r="A11" s="126" t="s">
        <v>65</v>
      </c>
      <c r="B11" s="127">
        <v>9</v>
      </c>
      <c r="C11" s="127">
        <v>9</v>
      </c>
      <c r="D11" s="127">
        <v>31.8</v>
      </c>
      <c r="E11" s="127">
        <v>40.9</v>
      </c>
      <c r="F11" s="127">
        <v>4.5999999999999996</v>
      </c>
      <c r="G11" s="127">
        <v>4.55</v>
      </c>
      <c r="H11" s="124"/>
    </row>
    <row r="12" spans="1:12" ht="16" thickTop="1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">
      <c r="A13" s="115" t="s">
        <v>80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2">
      <c r="A14" s="128" t="s">
        <v>99</v>
      </c>
    </row>
    <row r="15" spans="1:12" x14ac:dyDescent="0.2">
      <c r="A15" s="114" t="s">
        <v>119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"/>
  <dimension ref="A1:J16"/>
  <sheetViews>
    <sheetView workbookViewId="0">
      <selection activeCell="B19" sqref="B19"/>
    </sheetView>
  </sheetViews>
  <sheetFormatPr baseColWidth="10" defaultColWidth="9.1640625" defaultRowHeight="15" x14ac:dyDescent="0.2"/>
  <cols>
    <col min="1" max="1" width="21.33203125" style="114" customWidth="1"/>
    <col min="2" max="8" width="14" style="114" customWidth="1"/>
    <col min="9" max="9" width="12.1640625" style="114" customWidth="1"/>
    <col min="10" max="16384" width="9.1640625" style="114"/>
  </cols>
  <sheetData>
    <row r="1" spans="1:10" x14ac:dyDescent="0.2">
      <c r="A1" s="114" t="s">
        <v>146</v>
      </c>
    </row>
    <row r="3" spans="1:10" ht="44.25" customHeight="1" thickBot="1" x14ac:dyDescent="0.25">
      <c r="A3" s="122"/>
      <c r="B3" s="176" t="s">
        <v>0</v>
      </c>
      <c r="C3" s="176" t="s">
        <v>1</v>
      </c>
      <c r="D3" s="176" t="s">
        <v>45</v>
      </c>
      <c r="E3" s="176" t="s">
        <v>3</v>
      </c>
      <c r="F3" s="176" t="s">
        <v>5</v>
      </c>
      <c r="G3" s="176" t="s">
        <v>22</v>
      </c>
      <c r="H3" s="176" t="s">
        <v>65</v>
      </c>
    </row>
    <row r="4" spans="1:10" ht="16" thickTop="1" x14ac:dyDescent="0.2">
      <c r="A4" s="12" t="s">
        <v>81</v>
      </c>
      <c r="B4" s="123">
        <v>0.7</v>
      </c>
      <c r="C4" s="124">
        <v>2.2999999999999998</v>
      </c>
      <c r="D4" s="123">
        <v>7.9</v>
      </c>
      <c r="E4" s="125">
        <v>3.9</v>
      </c>
      <c r="F4" s="125">
        <v>83.2</v>
      </c>
      <c r="G4" s="125">
        <v>0.6</v>
      </c>
      <c r="H4" s="125">
        <v>1.4</v>
      </c>
      <c r="I4" s="132"/>
    </row>
    <row r="5" spans="1:10" x14ac:dyDescent="0.2">
      <c r="A5" s="119" t="s">
        <v>114</v>
      </c>
      <c r="B5" s="123">
        <v>0</v>
      </c>
      <c r="C5" s="123">
        <v>5.4</v>
      </c>
      <c r="D5" s="123">
        <v>7.1</v>
      </c>
      <c r="E5" s="125">
        <v>3.6</v>
      </c>
      <c r="F5" s="125">
        <v>82.1</v>
      </c>
      <c r="G5" s="125">
        <v>0.6</v>
      </c>
      <c r="H5" s="125">
        <v>1.2</v>
      </c>
      <c r="I5" s="132"/>
    </row>
    <row r="6" spans="1:10" x14ac:dyDescent="0.2">
      <c r="A6" s="119" t="s">
        <v>24</v>
      </c>
      <c r="B6" s="123">
        <v>0</v>
      </c>
      <c r="C6" s="123">
        <v>1.4</v>
      </c>
      <c r="D6" s="123">
        <v>7.4</v>
      </c>
      <c r="E6" s="125">
        <v>5.2</v>
      </c>
      <c r="F6" s="125">
        <v>85.2</v>
      </c>
      <c r="G6" s="125">
        <v>0.3</v>
      </c>
      <c r="H6" s="125">
        <v>0.6</v>
      </c>
      <c r="I6" s="132"/>
    </row>
    <row r="7" spans="1:10" x14ac:dyDescent="0.2">
      <c r="A7" s="119" t="s">
        <v>25</v>
      </c>
      <c r="B7" s="123">
        <v>0</v>
      </c>
      <c r="C7" s="123">
        <v>0.9</v>
      </c>
      <c r="D7" s="125">
        <v>8.9</v>
      </c>
      <c r="E7" s="125">
        <v>1.8</v>
      </c>
      <c r="F7" s="125">
        <v>85.4</v>
      </c>
      <c r="G7" s="125">
        <v>0.9</v>
      </c>
      <c r="H7" s="125">
        <v>2.1</v>
      </c>
      <c r="I7" s="132"/>
    </row>
    <row r="8" spans="1:10" x14ac:dyDescent="0.2">
      <c r="A8" s="119" t="s">
        <v>26</v>
      </c>
      <c r="B8" s="125">
        <v>0.6</v>
      </c>
      <c r="C8" s="125">
        <v>3</v>
      </c>
      <c r="D8" s="125">
        <v>8.8000000000000007</v>
      </c>
      <c r="E8" s="125">
        <v>4.7</v>
      </c>
      <c r="F8" s="125">
        <v>80</v>
      </c>
      <c r="G8" s="125">
        <v>0.9</v>
      </c>
      <c r="H8" s="125">
        <v>1.9</v>
      </c>
      <c r="I8" s="132"/>
    </row>
    <row r="9" spans="1:10" x14ac:dyDescent="0.2">
      <c r="A9" s="119" t="s">
        <v>96</v>
      </c>
      <c r="B9" s="125">
        <v>4.9000000000000004</v>
      </c>
      <c r="C9" s="125">
        <v>2.1</v>
      </c>
      <c r="D9" s="125">
        <v>4.9000000000000004</v>
      </c>
      <c r="E9" s="125">
        <v>2.1</v>
      </c>
      <c r="F9" s="125">
        <v>85.4</v>
      </c>
      <c r="G9" s="125">
        <v>0</v>
      </c>
      <c r="H9" s="125">
        <v>0.7</v>
      </c>
      <c r="I9" s="132"/>
    </row>
    <row r="10" spans="1:10" ht="16" thickBot="1" x14ac:dyDescent="0.25">
      <c r="A10" s="126" t="s">
        <v>28</v>
      </c>
      <c r="B10" s="127">
        <v>0</v>
      </c>
      <c r="C10" s="127">
        <v>2.1</v>
      </c>
      <c r="D10" s="127">
        <v>8.3000000000000007</v>
      </c>
      <c r="E10" s="127">
        <v>8.3000000000000007</v>
      </c>
      <c r="F10" s="127">
        <v>79.2</v>
      </c>
      <c r="G10" s="127">
        <v>0</v>
      </c>
      <c r="H10" s="127">
        <v>2.1</v>
      </c>
      <c r="I10" s="132"/>
    </row>
    <row r="11" spans="1:10" ht="16" thickTop="1" x14ac:dyDescent="0.2">
      <c r="A11" s="114" t="s">
        <v>69</v>
      </c>
      <c r="B11" s="115"/>
      <c r="C11" s="115"/>
      <c r="D11" s="115"/>
      <c r="E11" s="115"/>
      <c r="F11" s="115"/>
      <c r="G11" s="115"/>
      <c r="H11" s="115"/>
      <c r="J11" s="115"/>
    </row>
    <row r="12" spans="1:10" x14ac:dyDescent="0.2">
      <c r="A12" s="112" t="s">
        <v>80</v>
      </c>
      <c r="B12" s="112"/>
      <c r="C12" s="112"/>
      <c r="D12" s="115"/>
      <c r="E12" s="115"/>
      <c r="F12" s="115"/>
      <c r="G12" s="115"/>
      <c r="H12" s="115"/>
      <c r="I12" s="115"/>
      <c r="J12" s="115"/>
    </row>
    <row r="13" spans="1:10" x14ac:dyDescent="0.2">
      <c r="A13" s="128" t="s">
        <v>99</v>
      </c>
      <c r="B13" s="112"/>
      <c r="C13" s="112"/>
      <c r="D13" s="115"/>
      <c r="E13" s="115"/>
      <c r="F13" s="115"/>
      <c r="G13" s="115"/>
      <c r="H13" s="115"/>
      <c r="I13" s="115"/>
      <c r="J13" s="115"/>
    </row>
    <row r="14" spans="1:10" x14ac:dyDescent="0.2">
      <c r="A14" s="114" t="s">
        <v>119</v>
      </c>
      <c r="B14" s="112"/>
      <c r="C14" s="112"/>
      <c r="D14" s="115"/>
      <c r="E14" s="115"/>
      <c r="F14" s="115"/>
      <c r="G14" s="115"/>
      <c r="H14" s="115"/>
      <c r="I14" s="115"/>
      <c r="J14" s="115"/>
    </row>
    <row r="15" spans="1:10" x14ac:dyDescent="0.2">
      <c r="A15" s="143"/>
      <c r="B15" s="143"/>
      <c r="C15" s="143"/>
    </row>
    <row r="16" spans="1:10" x14ac:dyDescent="0.2">
      <c r="A16" s="143"/>
      <c r="B16" s="143"/>
      <c r="C16" s="1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P18"/>
  <sheetViews>
    <sheetView zoomScaleNormal="100" workbookViewId="0">
      <selection activeCell="L27" sqref="L27"/>
    </sheetView>
  </sheetViews>
  <sheetFormatPr baseColWidth="10" defaultColWidth="9.1640625" defaultRowHeight="15" x14ac:dyDescent="0.2"/>
  <cols>
    <col min="1" max="1" width="41.6640625" style="114" customWidth="1"/>
    <col min="2" max="2" width="13" style="114" customWidth="1"/>
    <col min="3" max="3" width="10.33203125" style="114" customWidth="1"/>
    <col min="4" max="4" width="10.5" style="114" customWidth="1"/>
    <col min="5" max="5" width="16.1640625" style="114" customWidth="1"/>
    <col min="6" max="16384" width="9.1640625" style="114"/>
  </cols>
  <sheetData>
    <row r="1" spans="1:16" x14ac:dyDescent="0.2">
      <c r="A1" s="143" t="s">
        <v>127</v>
      </c>
      <c r="B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x14ac:dyDescent="0.2"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s="145" customFormat="1" ht="66.75" customHeight="1" thickBot="1" x14ac:dyDescent="0.25">
      <c r="A3" s="166"/>
      <c r="B3" s="177" t="s">
        <v>72</v>
      </c>
      <c r="C3" s="177" t="s">
        <v>46</v>
      </c>
      <c r="D3" s="177" t="s">
        <v>47</v>
      </c>
      <c r="E3" s="177" t="s">
        <v>77</v>
      </c>
      <c r="F3" s="135"/>
    </row>
    <row r="4" spans="1:16" s="145" customFormat="1" ht="16" thickTop="1" x14ac:dyDescent="0.2">
      <c r="A4" s="178" t="s">
        <v>76</v>
      </c>
      <c r="B4" s="148">
        <v>0.25958973336939656</v>
      </c>
      <c r="C4" s="148">
        <v>0.2236963856107734</v>
      </c>
      <c r="D4" s="148">
        <v>0.2496761427534272</v>
      </c>
      <c r="E4" s="148">
        <v>0.26703773826640298</v>
      </c>
      <c r="F4" s="164"/>
    </row>
    <row r="5" spans="1:16" s="145" customFormat="1" ht="15.75" customHeight="1" x14ac:dyDescent="0.2">
      <c r="A5" s="119" t="s">
        <v>0</v>
      </c>
      <c r="B5" s="148">
        <v>0.19882275997383911</v>
      </c>
      <c r="C5" s="148">
        <v>0.19457161543492479</v>
      </c>
      <c r="D5" s="148">
        <v>0.20372792674950949</v>
      </c>
      <c r="E5" s="148">
        <v>0.40287769784172656</v>
      </c>
      <c r="F5" s="164"/>
    </row>
    <row r="6" spans="1:16" x14ac:dyDescent="0.2">
      <c r="A6" s="119" t="s">
        <v>1</v>
      </c>
      <c r="B6" s="148">
        <v>0.26958242567422452</v>
      </c>
      <c r="C6" s="148">
        <v>0.26812505752769</v>
      </c>
      <c r="D6" s="148">
        <v>0.30606265148958367</v>
      </c>
      <c r="E6" s="148">
        <v>0.15622986530850183</v>
      </c>
      <c r="F6" s="164"/>
    </row>
    <row r="7" spans="1:16" x14ac:dyDescent="0.2">
      <c r="A7" s="119" t="s">
        <v>45</v>
      </c>
      <c r="B7" s="148">
        <v>0.17153248056182593</v>
      </c>
      <c r="C7" s="148">
        <v>0.2271883621770755</v>
      </c>
      <c r="D7" s="148">
        <v>0.27805367444193629</v>
      </c>
      <c r="E7" s="148">
        <v>0.3232254828191623</v>
      </c>
      <c r="F7" s="164"/>
    </row>
    <row r="8" spans="1:16" x14ac:dyDescent="0.2">
      <c r="A8" s="119" t="s">
        <v>3</v>
      </c>
      <c r="B8" s="148">
        <v>0.18914728682170542</v>
      </c>
      <c r="C8" s="148">
        <v>0.21562547499620002</v>
      </c>
      <c r="D8" s="148">
        <v>0.24669402644778843</v>
      </c>
      <c r="E8" s="148">
        <v>0.34853321173430613</v>
      </c>
      <c r="F8" s="164"/>
    </row>
    <row r="9" spans="1:16" x14ac:dyDescent="0.2">
      <c r="A9" s="119" t="s">
        <v>63</v>
      </c>
      <c r="B9" s="148">
        <v>0.18449460255152109</v>
      </c>
      <c r="C9" s="148">
        <v>0.21000981354268891</v>
      </c>
      <c r="D9" s="148">
        <v>0.29048086359175662</v>
      </c>
      <c r="E9" s="148">
        <v>0.31501472031403333</v>
      </c>
      <c r="F9" s="164"/>
    </row>
    <row r="10" spans="1:16" x14ac:dyDescent="0.2">
      <c r="A10" s="119" t="s">
        <v>5</v>
      </c>
      <c r="B10" s="148">
        <v>0.28316161765506936</v>
      </c>
      <c r="C10" s="148">
        <v>0.22397418039484229</v>
      </c>
      <c r="D10" s="148">
        <v>0.22320573976514899</v>
      </c>
      <c r="E10" s="148">
        <v>0.26965846218493933</v>
      </c>
      <c r="F10" s="164"/>
    </row>
    <row r="11" spans="1:16" x14ac:dyDescent="0.2">
      <c r="A11" s="119" t="s">
        <v>65</v>
      </c>
      <c r="B11" s="148">
        <v>0.16653047883641117</v>
      </c>
      <c r="C11" s="148">
        <v>0.20101323745710084</v>
      </c>
      <c r="D11" s="148">
        <v>0.30789344664160812</v>
      </c>
      <c r="E11" s="148">
        <v>0.32456283706487987</v>
      </c>
      <c r="F11" s="164"/>
    </row>
    <row r="12" spans="1:16" x14ac:dyDescent="0.2">
      <c r="A12" s="119" t="s">
        <v>66</v>
      </c>
      <c r="B12" s="148">
        <v>0.1373689698699303</v>
      </c>
      <c r="C12" s="148">
        <v>0.17276768563745129</v>
      </c>
      <c r="D12" s="148">
        <v>0.35985950277152734</v>
      </c>
      <c r="E12" s="148">
        <v>0.33000384172109104</v>
      </c>
      <c r="F12" s="164"/>
    </row>
    <row r="13" spans="1:16" ht="15.75" customHeight="1" thickBot="1" x14ac:dyDescent="0.25">
      <c r="A13" s="126" t="s">
        <v>64</v>
      </c>
      <c r="B13" s="219">
        <v>8.3801667875271935E-2</v>
      </c>
      <c r="C13" s="219">
        <v>0.14480601885424221</v>
      </c>
      <c r="D13" s="219">
        <v>0.54994561276287168</v>
      </c>
      <c r="E13" s="219">
        <v>0.22144670050761422</v>
      </c>
      <c r="F13" s="164"/>
    </row>
    <row r="14" spans="1:16" ht="16" thickTop="1" x14ac:dyDescent="0.2">
      <c r="A14" s="165"/>
      <c r="B14" s="112"/>
      <c r="C14" s="112"/>
      <c r="D14" s="112"/>
      <c r="E14" s="112"/>
      <c r="F14" s="112"/>
    </row>
    <row r="15" spans="1:16" x14ac:dyDescent="0.2">
      <c r="A15" s="115" t="s">
        <v>70</v>
      </c>
      <c r="B15" s="112"/>
      <c r="C15" s="179"/>
      <c r="D15" s="112"/>
      <c r="E15" s="112"/>
      <c r="F15" s="112"/>
    </row>
    <row r="16" spans="1:16" x14ac:dyDescent="0.2">
      <c r="A16" s="119" t="s">
        <v>99</v>
      </c>
      <c r="B16" s="112"/>
      <c r="C16" s="158"/>
      <c r="D16" s="112"/>
      <c r="E16" s="112"/>
      <c r="F16" s="112"/>
    </row>
    <row r="17" spans="1:6" x14ac:dyDescent="0.2">
      <c r="A17" s="119" t="s">
        <v>124</v>
      </c>
      <c r="B17" s="115"/>
      <c r="C17" s="115"/>
      <c r="D17" s="115"/>
      <c r="E17" s="147"/>
      <c r="F17" s="115"/>
    </row>
    <row r="18" spans="1:6" x14ac:dyDescent="0.2">
      <c r="A18" s="115"/>
      <c r="B18" s="115"/>
      <c r="C18" s="115"/>
      <c r="D18" s="115"/>
      <c r="E18" s="115"/>
      <c r="F18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H86"/>
  <sheetViews>
    <sheetView zoomScale="90" zoomScaleNormal="90" workbookViewId="0">
      <selection activeCell="AV19" sqref="AV19"/>
    </sheetView>
  </sheetViews>
  <sheetFormatPr baseColWidth="10" defaultColWidth="8.83203125" defaultRowHeight="15" x14ac:dyDescent="0.2"/>
  <cols>
    <col min="1" max="1" width="40.83203125" style="3" customWidth="1"/>
    <col min="2" max="2" width="8.1640625" style="3" hidden="1" customWidth="1"/>
    <col min="3" max="13" width="12.5" hidden="1" customWidth="1"/>
    <col min="14" max="14" width="12.5" style="54" hidden="1" customWidth="1"/>
    <col min="15" max="18" width="12.5" style="1" hidden="1" customWidth="1"/>
    <col min="19" max="22" width="12.5" hidden="1" customWidth="1"/>
    <col min="23" max="26" width="12.5" style="1" hidden="1" customWidth="1"/>
    <col min="27" max="28" width="12.5" hidden="1" customWidth="1"/>
    <col min="29" max="30" width="12.5" style="1" hidden="1" customWidth="1"/>
    <col min="31" max="31" width="12.5" hidden="1" customWidth="1"/>
    <col min="32" max="32" width="12.5" style="1" hidden="1" customWidth="1"/>
    <col min="33" max="33" width="12.33203125" customWidth="1"/>
    <col min="34" max="34" width="10.5" customWidth="1"/>
    <col min="35" max="35" width="11.33203125" customWidth="1"/>
    <col min="36" max="36" width="10.5" customWidth="1"/>
    <col min="39" max="39" width="10.5" customWidth="1"/>
    <col min="40" max="40" width="10.1640625" customWidth="1"/>
  </cols>
  <sheetData>
    <row r="1" spans="1:46" ht="16" thickBot="1" x14ac:dyDescent="0.25">
      <c r="AC1" s="36"/>
      <c r="AH1" t="e">
        <f>#REF!</f>
        <v>#REF!</v>
      </c>
      <c r="AN1" s="44"/>
      <c r="AO1" s="44"/>
      <c r="AP1" s="44"/>
      <c r="AQ1" s="44"/>
      <c r="AR1" s="44"/>
      <c r="AS1" s="44"/>
      <c r="AT1" s="44"/>
    </row>
    <row r="2" spans="1:46" ht="17" thickTop="1" thickBot="1" x14ac:dyDescent="0.25">
      <c r="A2" s="3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5"/>
      <c r="O2" s="2"/>
      <c r="P2" s="2"/>
      <c r="Q2" s="2"/>
      <c r="R2" s="2"/>
      <c r="S2" s="2"/>
      <c r="T2" s="2"/>
      <c r="U2" s="2"/>
      <c r="V2" s="2"/>
      <c r="AA2" s="72" t="s">
        <v>42</v>
      </c>
      <c r="AB2" s="72"/>
      <c r="AC2" s="73"/>
      <c r="AD2" s="72"/>
      <c r="AE2" s="72"/>
      <c r="AF2" s="74"/>
      <c r="AH2" s="18">
        <f>AG6+AG26+AG46+AG66</f>
        <v>702461</v>
      </c>
      <c r="AI2" s="1"/>
      <c r="AJ2" s="1"/>
      <c r="AN2" s="44"/>
      <c r="AO2" s="44"/>
      <c r="AP2" s="44"/>
      <c r="AQ2" s="44"/>
      <c r="AR2" s="44"/>
      <c r="AS2" s="44"/>
      <c r="AT2" s="44"/>
    </row>
    <row r="3" spans="1:46" ht="34" thickTop="1" thickBot="1" x14ac:dyDescent="0.25">
      <c r="A3" s="4"/>
      <c r="B3" s="4"/>
      <c r="C3" s="220" t="s">
        <v>9</v>
      </c>
      <c r="D3" s="220"/>
      <c r="E3" s="220"/>
      <c r="F3" s="221"/>
      <c r="G3" s="220" t="s">
        <v>10</v>
      </c>
      <c r="H3" s="220"/>
      <c r="I3" s="220"/>
      <c r="J3" s="221"/>
      <c r="K3" s="220" t="s">
        <v>11</v>
      </c>
      <c r="L3" s="220"/>
      <c r="M3" s="220"/>
      <c r="N3" s="221"/>
      <c r="O3" s="220" t="s">
        <v>12</v>
      </c>
      <c r="P3" s="220"/>
      <c r="Q3" s="220"/>
      <c r="R3" s="221"/>
      <c r="S3" s="220" t="s">
        <v>13</v>
      </c>
      <c r="T3" s="220"/>
      <c r="U3" s="220"/>
      <c r="V3" s="221"/>
      <c r="W3" s="220" t="s">
        <v>14</v>
      </c>
      <c r="X3" s="220"/>
      <c r="Y3" s="220"/>
      <c r="Z3" s="221"/>
      <c r="AA3" s="75"/>
      <c r="AB3" s="76"/>
      <c r="AC3" s="76"/>
      <c r="AD3" s="76"/>
      <c r="AE3" s="76"/>
      <c r="AF3" s="76"/>
      <c r="AG3" s="49"/>
      <c r="AH3" s="92" t="e">
        <f>AH2-AH1</f>
        <v>#REF!</v>
      </c>
      <c r="AI3" s="42" t="s">
        <v>41</v>
      </c>
      <c r="AJ3" s="42"/>
      <c r="AK3" s="41"/>
      <c r="AL3" s="41"/>
      <c r="AM3" s="41"/>
      <c r="AN3" s="44"/>
      <c r="AO3" s="44"/>
      <c r="AP3" s="44"/>
      <c r="AQ3" s="44"/>
      <c r="AR3" s="44"/>
      <c r="AS3" s="44"/>
      <c r="AT3" s="49"/>
    </row>
    <row r="4" spans="1:46" s="5" customFormat="1" ht="78.75" customHeight="1" thickTop="1" thickBot="1" x14ac:dyDescent="0.25">
      <c r="A4" s="6"/>
      <c r="B4" s="6"/>
      <c r="C4" s="6" t="s">
        <v>15</v>
      </c>
      <c r="D4" s="6" t="s">
        <v>16</v>
      </c>
      <c r="E4" s="6" t="s">
        <v>17</v>
      </c>
      <c r="F4" s="7" t="s">
        <v>32</v>
      </c>
      <c r="G4" s="6" t="s">
        <v>15</v>
      </c>
      <c r="H4" s="6" t="s">
        <v>16</v>
      </c>
      <c r="I4" s="6" t="s">
        <v>17</v>
      </c>
      <c r="J4" s="7" t="s">
        <v>33</v>
      </c>
      <c r="K4" s="6" t="s">
        <v>15</v>
      </c>
      <c r="L4" s="6" t="s">
        <v>16</v>
      </c>
      <c r="M4" s="6" t="s">
        <v>17</v>
      </c>
      <c r="N4" s="56" t="s">
        <v>34</v>
      </c>
      <c r="O4" s="6" t="s">
        <v>15</v>
      </c>
      <c r="P4" s="6" t="s">
        <v>16</v>
      </c>
      <c r="Q4" s="6" t="s">
        <v>17</v>
      </c>
      <c r="R4" s="7" t="s">
        <v>35</v>
      </c>
      <c r="S4" s="6" t="s">
        <v>15</v>
      </c>
      <c r="T4" s="6" t="s">
        <v>16</v>
      </c>
      <c r="U4" s="6" t="s">
        <v>17</v>
      </c>
      <c r="V4" s="7" t="s">
        <v>37</v>
      </c>
      <c r="W4" s="6" t="s">
        <v>15</v>
      </c>
      <c r="X4" s="6" t="s">
        <v>16</v>
      </c>
      <c r="Y4" s="6" t="s">
        <v>17</v>
      </c>
      <c r="Z4" s="7" t="s">
        <v>36</v>
      </c>
      <c r="AA4" s="77" t="s">
        <v>32</v>
      </c>
      <c r="AB4" s="77" t="s">
        <v>33</v>
      </c>
      <c r="AC4" s="77" t="s">
        <v>34</v>
      </c>
      <c r="AD4" s="77" t="s">
        <v>35</v>
      </c>
      <c r="AE4" s="77" t="s">
        <v>37</v>
      </c>
      <c r="AF4" s="77" t="s">
        <v>36</v>
      </c>
      <c r="AG4" s="50" t="s">
        <v>29</v>
      </c>
      <c r="AH4" s="93" t="s">
        <v>32</v>
      </c>
      <c r="AI4" s="93" t="s">
        <v>33</v>
      </c>
      <c r="AJ4" s="93" t="s">
        <v>34</v>
      </c>
      <c r="AK4" s="93" t="s">
        <v>35</v>
      </c>
      <c r="AL4" s="93" t="s">
        <v>37</v>
      </c>
      <c r="AM4" s="93" t="s">
        <v>36</v>
      </c>
      <c r="AN4" s="56" t="s">
        <v>9</v>
      </c>
      <c r="AO4" s="56" t="s">
        <v>43</v>
      </c>
      <c r="AP4" s="56" t="s">
        <v>11</v>
      </c>
      <c r="AQ4" s="56" t="s">
        <v>12</v>
      </c>
      <c r="AR4" s="56" t="s">
        <v>13</v>
      </c>
      <c r="AS4" s="56" t="s">
        <v>44</v>
      </c>
      <c r="AT4" s="50" t="s">
        <v>29</v>
      </c>
    </row>
    <row r="5" spans="1:46" s="5" customFormat="1" ht="15.75" customHeight="1" thickTop="1" x14ac:dyDescent="0.2">
      <c r="A5" s="223" t="s">
        <v>38</v>
      </c>
      <c r="B5" s="9" t="s">
        <v>18</v>
      </c>
      <c r="C5" s="19">
        <v>0.91133275426563232</v>
      </c>
      <c r="D5" s="19">
        <v>1.2100518165753138E-2</v>
      </c>
      <c r="E5" s="19">
        <v>7.6566727568614532E-2</v>
      </c>
      <c r="F5" s="40">
        <v>1</v>
      </c>
      <c r="G5" s="19">
        <v>0.79084877759126671</v>
      </c>
      <c r="H5" s="19">
        <v>6.7064049421625388E-2</v>
      </c>
      <c r="I5" s="19">
        <v>0.14208717298710791</v>
      </c>
      <c r="J5" s="20">
        <v>1</v>
      </c>
      <c r="K5" s="19">
        <v>3.1231883294157329E-2</v>
      </c>
      <c r="L5" s="19">
        <v>0.62130682716530872</v>
      </c>
      <c r="M5" s="19">
        <v>0.34746128954053401</v>
      </c>
      <c r="N5" s="57">
        <v>1</v>
      </c>
      <c r="O5" s="19">
        <v>7.7274183215887251E-3</v>
      </c>
      <c r="P5" s="19">
        <v>2.8827674567584883E-2</v>
      </c>
      <c r="Q5" s="19">
        <v>0.96344490711082642</v>
      </c>
      <c r="R5" s="20">
        <v>1</v>
      </c>
      <c r="S5" s="19">
        <v>1.6729113258397422E-2</v>
      </c>
      <c r="T5" s="19">
        <v>1.143758627489647E-2</v>
      </c>
      <c r="U5" s="19">
        <v>0.97183330046670613</v>
      </c>
      <c r="V5" s="20">
        <v>1</v>
      </c>
      <c r="W5" s="19">
        <v>1.9088587175695657E-2</v>
      </c>
      <c r="X5" s="19">
        <v>2.0701707218712194E-2</v>
      </c>
      <c r="Y5" s="19">
        <v>0.96020970560559216</v>
      </c>
      <c r="Z5" s="20">
        <v>1</v>
      </c>
      <c r="AA5" s="78"/>
      <c r="AB5" s="79"/>
      <c r="AC5" s="79"/>
      <c r="AD5" s="79"/>
      <c r="AE5" s="79"/>
      <c r="AF5" s="79"/>
      <c r="AG5" s="50"/>
      <c r="AH5" s="42"/>
      <c r="AI5" s="42"/>
      <c r="AJ5" s="42"/>
      <c r="AK5" s="42"/>
      <c r="AL5" s="42"/>
      <c r="AM5" s="42"/>
      <c r="AN5" s="45"/>
      <c r="AO5" s="45"/>
      <c r="AP5" s="45"/>
      <c r="AQ5" s="45"/>
      <c r="AR5" s="45"/>
      <c r="AS5" s="45"/>
      <c r="AT5" s="50"/>
    </row>
    <row r="6" spans="1:46" s="5" customFormat="1" ht="15.75" customHeight="1" x14ac:dyDescent="0.2">
      <c r="A6" s="224"/>
      <c r="B6" s="9" t="s">
        <v>19</v>
      </c>
      <c r="C6" s="21">
        <v>91280</v>
      </c>
      <c r="D6" s="21">
        <v>1212</v>
      </c>
      <c r="E6" s="21">
        <v>7669</v>
      </c>
      <c r="F6" s="22">
        <v>100161</v>
      </c>
      <c r="G6" s="21">
        <v>69257</v>
      </c>
      <c r="H6" s="21">
        <v>5873</v>
      </c>
      <c r="I6" s="21">
        <v>12443</v>
      </c>
      <c r="J6" s="22">
        <v>87573</v>
      </c>
      <c r="K6" s="21">
        <v>2963</v>
      </c>
      <c r="L6" s="21">
        <v>58944</v>
      </c>
      <c r="M6" s="21">
        <v>32964</v>
      </c>
      <c r="N6" s="58">
        <v>94898</v>
      </c>
      <c r="O6" s="21">
        <v>193</v>
      </c>
      <c r="P6" s="21">
        <v>720</v>
      </c>
      <c r="Q6" s="21">
        <v>24063</v>
      </c>
      <c r="R6" s="22">
        <v>24976</v>
      </c>
      <c r="S6" s="21">
        <v>509</v>
      </c>
      <c r="T6" s="21">
        <v>348</v>
      </c>
      <c r="U6" s="21">
        <v>29569</v>
      </c>
      <c r="V6" s="22">
        <v>30426</v>
      </c>
      <c r="W6" s="21">
        <v>142</v>
      </c>
      <c r="X6" s="21">
        <v>154</v>
      </c>
      <c r="Y6" s="21">
        <v>7143</v>
      </c>
      <c r="Z6" s="22">
        <v>7439</v>
      </c>
      <c r="AA6" s="80">
        <v>100161</v>
      </c>
      <c r="AB6" s="80">
        <v>87573</v>
      </c>
      <c r="AC6" s="81">
        <v>94898</v>
      </c>
      <c r="AD6" s="80">
        <v>24976</v>
      </c>
      <c r="AE6" s="80">
        <v>30426</v>
      </c>
      <c r="AF6" s="80">
        <v>7439</v>
      </c>
      <c r="AG6" s="51">
        <f>SUM(AA6:AF6)</f>
        <v>345473</v>
      </c>
      <c r="AH6" s="47">
        <f>AA6/$AG$6</f>
        <v>0.28992424878355183</v>
      </c>
      <c r="AI6" s="47">
        <f t="shared" ref="AI6:AM20" si="0">AB6/$AG$6</f>
        <v>0.25348724791807176</v>
      </c>
      <c r="AJ6" s="47">
        <f t="shared" si="0"/>
        <v>0.27469006260981321</v>
      </c>
      <c r="AK6" s="47">
        <f t="shared" si="0"/>
        <v>7.229508528886483E-2</v>
      </c>
      <c r="AL6" s="47">
        <f t="shared" si="0"/>
        <v>8.8070558335962584E-2</v>
      </c>
      <c r="AM6" s="47">
        <f t="shared" si="0"/>
        <v>2.1532797063735804E-2</v>
      </c>
      <c r="AN6" s="45"/>
      <c r="AO6" s="45"/>
      <c r="AP6" s="45"/>
      <c r="AQ6" s="45"/>
      <c r="AR6" s="45"/>
      <c r="AS6" s="45"/>
      <c r="AT6" s="50"/>
    </row>
    <row r="7" spans="1:46" x14ac:dyDescent="0.2">
      <c r="A7" s="222" t="s">
        <v>0</v>
      </c>
      <c r="B7" s="10" t="s">
        <v>18</v>
      </c>
      <c r="C7" s="13">
        <v>0.94285714285714284</v>
      </c>
      <c r="D7" s="13">
        <v>1.5584415584415584E-2</v>
      </c>
      <c r="E7" s="13">
        <v>4.1558441558441558E-2</v>
      </c>
      <c r="F7" s="14">
        <v>1</v>
      </c>
      <c r="G7" s="13">
        <v>0.82399999999999995</v>
      </c>
      <c r="H7" s="13">
        <v>6.6666666666666666E-2</v>
      </c>
      <c r="I7" s="13">
        <v>0.10933333333333334</v>
      </c>
      <c r="J7" s="14">
        <v>1</v>
      </c>
      <c r="K7" s="13">
        <v>6.933333333333333E-2</v>
      </c>
      <c r="L7" s="13">
        <v>0.6293333333333333</v>
      </c>
      <c r="M7" s="13">
        <v>0.30133333333333334</v>
      </c>
      <c r="N7" s="59">
        <v>1</v>
      </c>
      <c r="O7" s="15">
        <v>0</v>
      </c>
      <c r="P7" s="15">
        <v>2.5210084033613446E-2</v>
      </c>
      <c r="Q7" s="15">
        <v>0.97478991596638653</v>
      </c>
      <c r="R7" s="14">
        <v>1</v>
      </c>
      <c r="S7" s="13">
        <v>0</v>
      </c>
      <c r="T7" s="13">
        <v>0</v>
      </c>
      <c r="U7" s="13">
        <v>1</v>
      </c>
      <c r="V7" s="14">
        <v>1</v>
      </c>
      <c r="W7" s="15">
        <v>0</v>
      </c>
      <c r="X7" s="15">
        <v>0</v>
      </c>
      <c r="Y7" s="15">
        <v>1</v>
      </c>
      <c r="Z7" s="14">
        <v>1</v>
      </c>
      <c r="AA7" s="82"/>
      <c r="AB7" s="82"/>
      <c r="AC7" s="82"/>
      <c r="AD7" s="82"/>
      <c r="AE7" s="82"/>
      <c r="AF7" s="82"/>
      <c r="AG7" s="52"/>
      <c r="AH7" s="94">
        <f t="shared" ref="AH7:AM24" si="1">AA7/$AG$6</f>
        <v>0</v>
      </c>
      <c r="AI7" s="94">
        <f t="shared" si="0"/>
        <v>0</v>
      </c>
      <c r="AJ7" s="94">
        <f t="shared" si="0"/>
        <v>0</v>
      </c>
      <c r="AK7" s="94">
        <f t="shared" si="0"/>
        <v>0</v>
      </c>
      <c r="AL7" s="94">
        <f t="shared" si="0"/>
        <v>0</v>
      </c>
      <c r="AM7" s="94">
        <f t="shared" si="0"/>
        <v>0</v>
      </c>
      <c r="AN7" s="44"/>
      <c r="AO7" s="44"/>
      <c r="AP7" s="44"/>
      <c r="AQ7" s="44"/>
      <c r="AR7" s="44"/>
      <c r="AS7" s="44"/>
      <c r="AT7" s="49"/>
    </row>
    <row r="8" spans="1:46" x14ac:dyDescent="0.2">
      <c r="A8" s="222"/>
      <c r="B8" s="10" t="s">
        <v>19</v>
      </c>
      <c r="C8" s="16">
        <v>363</v>
      </c>
      <c r="D8" s="16">
        <v>6</v>
      </c>
      <c r="E8" s="16">
        <v>16</v>
      </c>
      <c r="F8" s="17">
        <v>385</v>
      </c>
      <c r="G8" s="16">
        <v>309</v>
      </c>
      <c r="H8" s="16">
        <v>25</v>
      </c>
      <c r="I8" s="16">
        <v>41</v>
      </c>
      <c r="J8" s="17">
        <v>375</v>
      </c>
      <c r="K8" s="16">
        <v>26</v>
      </c>
      <c r="L8" s="16">
        <v>263</v>
      </c>
      <c r="M8" s="16">
        <v>113</v>
      </c>
      <c r="N8" s="68">
        <f>SUM(K8:M8)</f>
        <v>402</v>
      </c>
      <c r="O8" s="18">
        <v>0</v>
      </c>
      <c r="P8" s="18">
        <v>3</v>
      </c>
      <c r="Q8" s="18">
        <v>116</v>
      </c>
      <c r="R8" s="17">
        <v>119</v>
      </c>
      <c r="S8" s="16">
        <v>0</v>
      </c>
      <c r="T8" s="16">
        <v>0</v>
      </c>
      <c r="U8" s="16">
        <v>122</v>
      </c>
      <c r="V8" s="17">
        <v>122</v>
      </c>
      <c r="W8" s="18">
        <v>0</v>
      </c>
      <c r="X8" s="18">
        <v>0</v>
      </c>
      <c r="Y8" s="18">
        <v>37</v>
      </c>
      <c r="Z8" s="17">
        <v>37</v>
      </c>
      <c r="AA8" s="83">
        <v>385</v>
      </c>
      <c r="AB8" s="83">
        <v>375</v>
      </c>
      <c r="AC8" s="84">
        <v>402</v>
      </c>
      <c r="AD8" s="83">
        <v>119</v>
      </c>
      <c r="AE8" s="83">
        <v>122</v>
      </c>
      <c r="AF8" s="83">
        <v>37</v>
      </c>
      <c r="AG8" s="52">
        <f t="shared" ref="AG8:AG24" si="2">SUM(AA8:AF8)</f>
        <v>1440</v>
      </c>
      <c r="AH8" s="43">
        <f t="shared" si="1"/>
        <v>1.1144141510335106E-3</v>
      </c>
      <c r="AI8" s="43">
        <f t="shared" si="0"/>
        <v>1.0854683289287441E-3</v>
      </c>
      <c r="AJ8" s="43">
        <f t="shared" si="0"/>
        <v>1.1636220486116137E-3</v>
      </c>
      <c r="AK8" s="43">
        <f t="shared" si="0"/>
        <v>3.4445528304672144E-4</v>
      </c>
      <c r="AL8" s="43">
        <f t="shared" si="0"/>
        <v>3.5313902967815141E-4</v>
      </c>
      <c r="AM8" s="43">
        <f t="shared" si="0"/>
        <v>1.0709954178763608E-4</v>
      </c>
      <c r="AN8" s="46">
        <f t="shared" ref="AN8:AS8" si="3">AA8/$AG$8</f>
        <v>0.2673611111111111</v>
      </c>
      <c r="AO8" s="46">
        <f t="shared" si="3"/>
        <v>0.26041666666666669</v>
      </c>
      <c r="AP8" s="48">
        <f t="shared" si="3"/>
        <v>0.27916666666666667</v>
      </c>
      <c r="AQ8" s="46">
        <f t="shared" si="3"/>
        <v>8.2638888888888887E-2</v>
      </c>
      <c r="AR8" s="46">
        <f t="shared" si="3"/>
        <v>8.4722222222222227E-2</v>
      </c>
      <c r="AS8" s="46">
        <f t="shared" si="3"/>
        <v>2.5694444444444443E-2</v>
      </c>
      <c r="AT8" s="102">
        <f>SUM(AN8:AS8)</f>
        <v>1</v>
      </c>
    </row>
    <row r="9" spans="1:46" x14ac:dyDescent="0.2">
      <c r="A9" s="222" t="s">
        <v>1</v>
      </c>
      <c r="B9" s="10" t="s">
        <v>18</v>
      </c>
      <c r="C9" s="13">
        <v>0.91053560918187171</v>
      </c>
      <c r="D9" s="13">
        <v>1.2023879593037922E-2</v>
      </c>
      <c r="E9" s="13">
        <v>7.7440511225090394E-2</v>
      </c>
      <c r="F9" s="14">
        <v>1</v>
      </c>
      <c r="G9" s="13">
        <v>0.76437232836081304</v>
      </c>
      <c r="H9" s="13">
        <v>7.8600715345023123E-2</v>
      </c>
      <c r="I9" s="13">
        <v>0.15702695629416383</v>
      </c>
      <c r="J9" s="14">
        <v>1</v>
      </c>
      <c r="K9" s="13">
        <v>1.5096871592719953E-2</v>
      </c>
      <c r="L9" s="13">
        <v>0.59121026587268311</v>
      </c>
      <c r="M9" s="13">
        <v>0.39369286253459701</v>
      </c>
      <c r="N9" s="59">
        <v>1</v>
      </c>
      <c r="O9" s="15">
        <v>5.826656955571741E-3</v>
      </c>
      <c r="P9" s="15">
        <v>1.3109978150036417E-2</v>
      </c>
      <c r="Q9" s="15">
        <v>0.98106336489439183</v>
      </c>
      <c r="R9" s="14">
        <v>1</v>
      </c>
      <c r="S9" s="13">
        <v>1.6145307769929364E-2</v>
      </c>
      <c r="T9" s="13">
        <v>1.0595358224016145E-2</v>
      </c>
      <c r="U9" s="13">
        <v>0.97325933400605447</v>
      </c>
      <c r="V9" s="14">
        <v>1</v>
      </c>
      <c r="W9" s="15">
        <v>2.186878727634195E-2</v>
      </c>
      <c r="X9" s="15">
        <v>0</v>
      </c>
      <c r="Y9" s="15">
        <v>0.97813121272365811</v>
      </c>
      <c r="Z9" s="14">
        <v>1</v>
      </c>
      <c r="AA9" s="82"/>
      <c r="AB9" s="82"/>
      <c r="AC9" s="82"/>
      <c r="AD9" s="82"/>
      <c r="AE9" s="82"/>
      <c r="AF9" s="82"/>
      <c r="AG9" s="52"/>
      <c r="AH9" s="43"/>
      <c r="AI9" s="43"/>
      <c r="AJ9" s="43"/>
      <c r="AK9" s="43"/>
      <c r="AL9" s="43"/>
      <c r="AM9" s="43"/>
      <c r="AN9" s="103"/>
      <c r="AO9" s="103"/>
      <c r="AP9" s="103"/>
      <c r="AQ9" s="103"/>
      <c r="AR9" s="103"/>
      <c r="AS9" s="103"/>
      <c r="AT9" s="102"/>
    </row>
    <row r="10" spans="1:46" x14ac:dyDescent="0.2">
      <c r="A10" s="222"/>
      <c r="B10" s="10" t="s">
        <v>19</v>
      </c>
      <c r="C10" s="16">
        <v>10829</v>
      </c>
      <c r="D10" s="16">
        <v>143</v>
      </c>
      <c r="E10" s="16">
        <v>921</v>
      </c>
      <c r="F10" s="17">
        <v>11893</v>
      </c>
      <c r="G10" s="16">
        <v>8762</v>
      </c>
      <c r="H10" s="16">
        <v>901</v>
      </c>
      <c r="I10" s="16">
        <v>1800</v>
      </c>
      <c r="J10" s="17">
        <v>11463</v>
      </c>
      <c r="K10" s="16">
        <v>180</v>
      </c>
      <c r="L10" s="16">
        <v>7049</v>
      </c>
      <c r="M10" s="16">
        <v>4694</v>
      </c>
      <c r="N10" s="60">
        <v>11923</v>
      </c>
      <c r="O10" s="18">
        <v>8</v>
      </c>
      <c r="P10" s="18">
        <v>18</v>
      </c>
      <c r="Q10" s="18">
        <v>1347</v>
      </c>
      <c r="R10" s="17">
        <v>1373</v>
      </c>
      <c r="S10" s="16">
        <v>32</v>
      </c>
      <c r="T10" s="16">
        <v>21</v>
      </c>
      <c r="U10" s="16">
        <v>1929</v>
      </c>
      <c r="V10" s="17">
        <v>1982</v>
      </c>
      <c r="W10" s="18">
        <v>11</v>
      </c>
      <c r="X10" s="18">
        <v>0</v>
      </c>
      <c r="Y10" s="18">
        <v>492</v>
      </c>
      <c r="Z10" s="17">
        <v>503</v>
      </c>
      <c r="AA10" s="83">
        <v>11893</v>
      </c>
      <c r="AB10" s="83">
        <v>11463</v>
      </c>
      <c r="AC10" s="83">
        <v>11923</v>
      </c>
      <c r="AD10" s="83">
        <v>1373</v>
      </c>
      <c r="AE10" s="83">
        <v>1982</v>
      </c>
      <c r="AF10" s="83">
        <v>503</v>
      </c>
      <c r="AG10" s="52">
        <f t="shared" si="2"/>
        <v>39137</v>
      </c>
      <c r="AH10" s="43">
        <f t="shared" si="1"/>
        <v>3.4425266229198809E-2</v>
      </c>
      <c r="AI10" s="43">
        <f t="shared" si="0"/>
        <v>3.3180595878693847E-2</v>
      </c>
      <c r="AJ10" s="43">
        <f t="shared" si="0"/>
        <v>3.4512103695513108E-2</v>
      </c>
      <c r="AK10" s="43">
        <f t="shared" si="0"/>
        <v>3.9742613749844417E-3</v>
      </c>
      <c r="AL10" s="43">
        <f t="shared" si="0"/>
        <v>5.7370619411647216E-3</v>
      </c>
      <c r="AM10" s="43">
        <f t="shared" si="0"/>
        <v>1.4559748518697554E-3</v>
      </c>
      <c r="AN10" s="48">
        <f t="shared" ref="AN10:AS10" si="4">AA10/$AG$10</f>
        <v>0.30388123770345199</v>
      </c>
      <c r="AO10" s="46">
        <f t="shared" si="4"/>
        <v>0.29289419219664259</v>
      </c>
      <c r="AP10" s="48">
        <f t="shared" si="4"/>
        <v>0.30464777576206659</v>
      </c>
      <c r="AQ10" s="46">
        <f t="shared" si="4"/>
        <v>3.5081891815928662E-2</v>
      </c>
      <c r="AR10" s="46">
        <f t="shared" si="4"/>
        <v>5.0642614405805246E-2</v>
      </c>
      <c r="AS10" s="46">
        <f t="shared" si="4"/>
        <v>1.2852288116104964E-2</v>
      </c>
      <c r="AT10" s="102">
        <f t="shared" ref="AT10:AT24" si="5">SUM(AN10:AS10)</f>
        <v>1</v>
      </c>
    </row>
    <row r="11" spans="1:46" x14ac:dyDescent="0.2">
      <c r="A11" s="222" t="s">
        <v>2</v>
      </c>
      <c r="B11" s="10" t="s">
        <v>18</v>
      </c>
      <c r="C11" s="13">
        <v>0.92427131571778809</v>
      </c>
      <c r="D11" s="13">
        <v>1.6344320348678835E-2</v>
      </c>
      <c r="E11" s="13">
        <v>5.9384363933533101E-2</v>
      </c>
      <c r="F11" s="14">
        <v>1</v>
      </c>
      <c r="G11" s="13">
        <v>0.80866425992779778</v>
      </c>
      <c r="H11" s="13">
        <v>8.7043722422783798E-2</v>
      </c>
      <c r="I11" s="13">
        <v>0.10429201764941837</v>
      </c>
      <c r="J11" s="14">
        <v>1</v>
      </c>
      <c r="K11" s="13">
        <v>7.2250179726815245E-2</v>
      </c>
      <c r="L11" s="13">
        <v>0.59741193386053204</v>
      </c>
      <c r="M11" s="13">
        <v>0.33033788641265277</v>
      </c>
      <c r="N11" s="59">
        <v>1</v>
      </c>
      <c r="O11" s="15">
        <v>9.7357440890125171E-3</v>
      </c>
      <c r="P11" s="15">
        <v>3.1988873435326845E-2</v>
      </c>
      <c r="Q11" s="15">
        <v>0.95827538247566069</v>
      </c>
      <c r="R11" s="14">
        <v>1</v>
      </c>
      <c r="S11" s="13">
        <v>5.3090909090909091E-2</v>
      </c>
      <c r="T11" s="13">
        <v>2.7636363636363636E-2</v>
      </c>
      <c r="U11" s="13">
        <v>0.91927272727272724</v>
      </c>
      <c r="V11" s="14">
        <v>1</v>
      </c>
      <c r="W11" s="15">
        <v>6.7264573991031393E-3</v>
      </c>
      <c r="X11" s="15">
        <v>3.1390134529147982E-2</v>
      </c>
      <c r="Y11" s="15">
        <v>0.96188340807174888</v>
      </c>
      <c r="Z11" s="14">
        <v>1</v>
      </c>
      <c r="AA11" s="82"/>
      <c r="AB11" s="82"/>
      <c r="AC11" s="82"/>
      <c r="AD11" s="82"/>
      <c r="AE11" s="82"/>
      <c r="AF11" s="82"/>
      <c r="AG11" s="52"/>
      <c r="AH11" s="43"/>
      <c r="AI11" s="43"/>
      <c r="AJ11" s="43"/>
      <c r="AK11" s="43"/>
      <c r="AL11" s="43"/>
      <c r="AM11" s="43"/>
      <c r="AN11" s="103"/>
      <c r="AO11" s="103"/>
      <c r="AP11" s="103"/>
      <c r="AQ11" s="103"/>
      <c r="AR11" s="103"/>
      <c r="AS11" s="103"/>
      <c r="AT11" s="102"/>
    </row>
    <row r="12" spans="1:46" x14ac:dyDescent="0.2">
      <c r="A12" s="222"/>
      <c r="B12" s="10" t="s">
        <v>19</v>
      </c>
      <c r="C12" s="16">
        <v>3393</v>
      </c>
      <c r="D12" s="16">
        <v>60</v>
      </c>
      <c r="E12" s="16">
        <v>218</v>
      </c>
      <c r="F12" s="17">
        <v>3671</v>
      </c>
      <c r="G12" s="16">
        <v>4032</v>
      </c>
      <c r="H12" s="16">
        <v>434</v>
      </c>
      <c r="I12" s="16">
        <v>520</v>
      </c>
      <c r="J12" s="17">
        <v>4986</v>
      </c>
      <c r="K12" s="16">
        <v>402</v>
      </c>
      <c r="L12" s="16">
        <v>3324</v>
      </c>
      <c r="M12" s="16">
        <v>1838</v>
      </c>
      <c r="N12" s="60">
        <v>5564</v>
      </c>
      <c r="O12" s="18">
        <v>14</v>
      </c>
      <c r="P12" s="18">
        <v>46</v>
      </c>
      <c r="Q12" s="18">
        <v>1378</v>
      </c>
      <c r="R12" s="17">
        <v>1438</v>
      </c>
      <c r="S12" s="16">
        <v>73</v>
      </c>
      <c r="T12" s="16">
        <v>38</v>
      </c>
      <c r="U12" s="16">
        <v>1264</v>
      </c>
      <c r="V12" s="17">
        <v>1375</v>
      </c>
      <c r="W12" s="18">
        <v>3</v>
      </c>
      <c r="X12" s="18">
        <v>14</v>
      </c>
      <c r="Y12" s="18">
        <v>429</v>
      </c>
      <c r="Z12" s="17">
        <v>446</v>
      </c>
      <c r="AA12" s="83">
        <v>3671</v>
      </c>
      <c r="AB12" s="83">
        <v>4986</v>
      </c>
      <c r="AC12" s="83">
        <v>5564</v>
      </c>
      <c r="AD12" s="83">
        <v>1438</v>
      </c>
      <c r="AE12" s="83">
        <v>1375</v>
      </c>
      <c r="AF12" s="83">
        <v>446</v>
      </c>
      <c r="AG12" s="52">
        <f t="shared" si="2"/>
        <v>17480</v>
      </c>
      <c r="AH12" s="43">
        <f t="shared" si="1"/>
        <v>1.0626011294659786E-2</v>
      </c>
      <c r="AI12" s="43">
        <f t="shared" si="0"/>
        <v>1.4432386901436582E-2</v>
      </c>
      <c r="AJ12" s="43">
        <f t="shared" si="0"/>
        <v>1.6105455419092085E-2</v>
      </c>
      <c r="AK12" s="43">
        <f t="shared" si="0"/>
        <v>4.162409218665424E-3</v>
      </c>
      <c r="AL12" s="43">
        <f t="shared" si="0"/>
        <v>3.9800505394053951E-3</v>
      </c>
      <c r="AM12" s="43">
        <f t="shared" si="0"/>
        <v>1.2909836658725863E-3</v>
      </c>
      <c r="AN12" s="46">
        <f>AA12/$AG$12</f>
        <v>0.21001144164759725</v>
      </c>
      <c r="AO12" s="46">
        <f t="shared" ref="AO12:AS12" si="6">AB12/$AG$12</f>
        <v>0.28524027459954232</v>
      </c>
      <c r="AP12" s="48">
        <f t="shared" si="6"/>
        <v>0.31830663615560639</v>
      </c>
      <c r="AQ12" s="46">
        <f t="shared" si="6"/>
        <v>8.2265446224256286E-2</v>
      </c>
      <c r="AR12" s="46">
        <f t="shared" si="6"/>
        <v>7.8661327231121278E-2</v>
      </c>
      <c r="AS12" s="46">
        <f t="shared" si="6"/>
        <v>2.5514874141876431E-2</v>
      </c>
      <c r="AT12" s="102">
        <f t="shared" si="5"/>
        <v>1</v>
      </c>
    </row>
    <row r="13" spans="1:46" x14ac:dyDescent="0.2">
      <c r="A13" s="222" t="s">
        <v>3</v>
      </c>
      <c r="B13" s="10" t="s">
        <v>18</v>
      </c>
      <c r="C13" s="13">
        <v>0.92570452604611442</v>
      </c>
      <c r="D13" s="13">
        <v>9.1090236265300318E-3</v>
      </c>
      <c r="E13" s="13">
        <v>6.5186450327355538E-2</v>
      </c>
      <c r="F13" s="14">
        <v>1</v>
      </c>
      <c r="G13" s="13">
        <v>0.82141107300342964</v>
      </c>
      <c r="H13" s="13">
        <v>5.6344928956393925E-2</v>
      </c>
      <c r="I13" s="13">
        <v>0.12224399804017638</v>
      </c>
      <c r="J13" s="14">
        <v>1</v>
      </c>
      <c r="K13" s="13">
        <v>2.3498115717135889E-2</v>
      </c>
      <c r="L13" s="13">
        <v>0.64331633784083353</v>
      </c>
      <c r="M13" s="13">
        <v>0.33318554644203058</v>
      </c>
      <c r="N13" s="59">
        <v>1</v>
      </c>
      <c r="O13" s="15">
        <v>2.881844380403458E-3</v>
      </c>
      <c r="P13" s="15">
        <v>2.2094140249759846E-2</v>
      </c>
      <c r="Q13" s="15">
        <v>0.97502401536983674</v>
      </c>
      <c r="R13" s="14">
        <v>1</v>
      </c>
      <c r="S13" s="13">
        <v>2.092511013215859E-2</v>
      </c>
      <c r="T13" s="13">
        <v>8.8105726872246704E-3</v>
      </c>
      <c r="U13" s="13">
        <v>0.97026431718061679</v>
      </c>
      <c r="V13" s="14">
        <v>1</v>
      </c>
      <c r="W13" s="15">
        <v>2.185792349726776E-2</v>
      </c>
      <c r="X13" s="15">
        <v>1.6393442622950821E-2</v>
      </c>
      <c r="Y13" s="15">
        <v>0.96174863387978138</v>
      </c>
      <c r="Z13" s="14">
        <v>1</v>
      </c>
      <c r="AA13" s="82"/>
      <c r="AB13" s="82"/>
      <c r="AC13" s="82"/>
      <c r="AD13" s="82"/>
      <c r="AE13" s="82"/>
      <c r="AF13" s="82"/>
      <c r="AG13" s="52"/>
      <c r="AH13" s="43"/>
      <c r="AI13" s="43"/>
      <c r="AJ13" s="43"/>
      <c r="AK13" s="43"/>
      <c r="AL13" s="43"/>
      <c r="AM13" s="43"/>
      <c r="AN13" s="103"/>
      <c r="AO13" s="103"/>
      <c r="AP13" s="103"/>
      <c r="AQ13" s="103"/>
      <c r="AR13" s="103"/>
      <c r="AS13" s="103"/>
      <c r="AT13" s="102"/>
    </row>
    <row r="14" spans="1:46" ht="15.75" customHeight="1" x14ac:dyDescent="0.2">
      <c r="A14" s="222"/>
      <c r="B14" s="10" t="s">
        <v>19</v>
      </c>
      <c r="C14" s="16">
        <v>3252</v>
      </c>
      <c r="D14" s="16">
        <v>32</v>
      </c>
      <c r="E14" s="16">
        <v>229</v>
      </c>
      <c r="F14" s="17">
        <v>3513</v>
      </c>
      <c r="G14" s="16">
        <v>3353</v>
      </c>
      <c r="H14" s="16">
        <v>230</v>
      </c>
      <c r="I14" s="16">
        <v>499</v>
      </c>
      <c r="J14" s="17">
        <v>4082</v>
      </c>
      <c r="K14" s="16">
        <v>106</v>
      </c>
      <c r="L14" s="16">
        <v>2902</v>
      </c>
      <c r="M14" s="16">
        <v>1503</v>
      </c>
      <c r="N14" s="60">
        <v>4511</v>
      </c>
      <c r="O14" s="18">
        <v>3</v>
      </c>
      <c r="P14" s="18">
        <v>23</v>
      </c>
      <c r="Q14" s="18">
        <v>1015</v>
      </c>
      <c r="R14" s="17">
        <v>1041</v>
      </c>
      <c r="S14" s="16">
        <v>38</v>
      </c>
      <c r="T14" s="16">
        <v>16</v>
      </c>
      <c r="U14" s="16">
        <v>1762</v>
      </c>
      <c r="V14" s="17">
        <v>1816</v>
      </c>
      <c r="W14" s="18">
        <v>8</v>
      </c>
      <c r="X14" s="18">
        <v>6</v>
      </c>
      <c r="Y14" s="18">
        <v>352</v>
      </c>
      <c r="Z14" s="17">
        <v>366</v>
      </c>
      <c r="AA14" s="83">
        <v>3513</v>
      </c>
      <c r="AB14" s="83">
        <v>4082</v>
      </c>
      <c r="AC14" s="83">
        <v>4511</v>
      </c>
      <c r="AD14" s="83">
        <v>1041</v>
      </c>
      <c r="AE14" s="83">
        <v>1816</v>
      </c>
      <c r="AF14" s="83">
        <v>366</v>
      </c>
      <c r="AG14" s="52">
        <f t="shared" si="2"/>
        <v>15329</v>
      </c>
      <c r="AH14" s="43">
        <f t="shared" si="1"/>
        <v>1.0168667305404475E-2</v>
      </c>
      <c r="AI14" s="43">
        <f t="shared" si="0"/>
        <v>1.1815684583165689E-2</v>
      </c>
      <c r="AJ14" s="43">
        <f t="shared" si="0"/>
        <v>1.3057460351460172E-2</v>
      </c>
      <c r="AK14" s="43">
        <f t="shared" si="0"/>
        <v>3.0132600811061936E-3</v>
      </c>
      <c r="AL14" s="43">
        <f t="shared" si="0"/>
        <v>5.2565612942255978E-3</v>
      </c>
      <c r="AM14" s="43">
        <f t="shared" si="0"/>
        <v>1.0594170890344543E-3</v>
      </c>
      <c r="AN14" s="46">
        <f>AA14/$AG$14</f>
        <v>0.22917346206536629</v>
      </c>
      <c r="AO14" s="46">
        <f t="shared" ref="AO14:AS14" si="7">AB14/$AG$14</f>
        <v>0.26629264792223889</v>
      </c>
      <c r="AP14" s="48">
        <f t="shared" si="7"/>
        <v>0.29427881792680538</v>
      </c>
      <c r="AQ14" s="46">
        <f t="shared" si="7"/>
        <v>6.7910496444647403E-2</v>
      </c>
      <c r="AR14" s="46">
        <f t="shared" si="7"/>
        <v>0.11846826276991324</v>
      </c>
      <c r="AS14" s="46">
        <f t="shared" si="7"/>
        <v>2.387631287102877E-2</v>
      </c>
      <c r="AT14" s="102">
        <f t="shared" si="5"/>
        <v>1.0000000000000002</v>
      </c>
    </row>
    <row r="15" spans="1:46" x14ac:dyDescent="0.2">
      <c r="A15" s="222" t="s">
        <v>4</v>
      </c>
      <c r="B15" s="10" t="s">
        <v>18</v>
      </c>
      <c r="C15" s="13">
        <v>0.87654320987654322</v>
      </c>
      <c r="D15" s="13">
        <v>2.4691358024691357E-2</v>
      </c>
      <c r="E15" s="13">
        <v>9.8765432098765427E-2</v>
      </c>
      <c r="F15" s="14">
        <v>1</v>
      </c>
      <c r="G15" s="13">
        <v>0.69523809523809521</v>
      </c>
      <c r="H15" s="13">
        <v>9.5238095238095233E-2</v>
      </c>
      <c r="I15" s="13">
        <v>0.20952380952380953</v>
      </c>
      <c r="J15" s="14">
        <v>1</v>
      </c>
      <c r="K15" s="13">
        <v>0</v>
      </c>
      <c r="L15" s="13">
        <v>0.49668874172185429</v>
      </c>
      <c r="M15" s="13">
        <v>0.50331125827814571</v>
      </c>
      <c r="N15" s="59">
        <v>1</v>
      </c>
      <c r="O15" s="15">
        <v>0</v>
      </c>
      <c r="P15" s="15">
        <v>0</v>
      </c>
      <c r="Q15" s="15">
        <v>1</v>
      </c>
      <c r="R15" s="14">
        <v>1</v>
      </c>
      <c r="S15" s="13">
        <v>2.3809523809523808E-2</v>
      </c>
      <c r="T15" s="13">
        <v>2.3809523809523808E-2</v>
      </c>
      <c r="U15" s="13">
        <v>0.95238095238095233</v>
      </c>
      <c r="V15" s="14">
        <v>1</v>
      </c>
      <c r="W15" s="15">
        <v>0</v>
      </c>
      <c r="X15" s="15">
        <v>0.14285714285714285</v>
      </c>
      <c r="Y15" s="15">
        <v>0.8571428571428571</v>
      </c>
      <c r="Z15" s="14">
        <v>1</v>
      </c>
      <c r="AA15" s="82"/>
      <c r="AB15" s="82"/>
      <c r="AC15" s="82"/>
      <c r="AD15" s="82"/>
      <c r="AE15" s="82"/>
      <c r="AF15" s="82"/>
      <c r="AG15" s="52"/>
      <c r="AH15" s="43"/>
      <c r="AI15" s="43"/>
      <c r="AJ15" s="43"/>
      <c r="AK15" s="43"/>
      <c r="AL15" s="43"/>
      <c r="AM15" s="43"/>
      <c r="AN15" s="103"/>
      <c r="AO15" s="103"/>
      <c r="AP15" s="103"/>
      <c r="AQ15" s="103"/>
      <c r="AR15" s="103"/>
      <c r="AS15" s="103"/>
      <c r="AT15" s="102"/>
    </row>
    <row r="16" spans="1:46" x14ac:dyDescent="0.2">
      <c r="A16" s="222"/>
      <c r="B16" s="10" t="s">
        <v>19</v>
      </c>
      <c r="C16" s="16">
        <v>71</v>
      </c>
      <c r="D16" s="16">
        <v>2</v>
      </c>
      <c r="E16" s="16">
        <v>8</v>
      </c>
      <c r="F16" s="17">
        <v>81</v>
      </c>
      <c r="G16" s="16">
        <v>73</v>
      </c>
      <c r="H16" s="16">
        <v>10</v>
      </c>
      <c r="I16" s="16">
        <v>22</v>
      </c>
      <c r="J16" s="17">
        <v>105</v>
      </c>
      <c r="K16" s="16">
        <v>0</v>
      </c>
      <c r="L16" s="16">
        <v>75</v>
      </c>
      <c r="M16" s="16">
        <v>76</v>
      </c>
      <c r="N16" s="60">
        <v>151</v>
      </c>
      <c r="O16" s="18">
        <v>0</v>
      </c>
      <c r="P16" s="18">
        <v>0</v>
      </c>
      <c r="Q16" s="18">
        <v>36</v>
      </c>
      <c r="R16" s="17">
        <v>36</v>
      </c>
      <c r="S16" s="16">
        <v>1</v>
      </c>
      <c r="T16" s="16">
        <v>1</v>
      </c>
      <c r="U16" s="16">
        <v>40</v>
      </c>
      <c r="V16" s="17">
        <v>42</v>
      </c>
      <c r="W16" s="18">
        <v>0</v>
      </c>
      <c r="X16" s="18">
        <v>3</v>
      </c>
      <c r="Y16" s="18">
        <v>18</v>
      </c>
      <c r="Z16" s="17">
        <v>21</v>
      </c>
      <c r="AA16" s="83">
        <v>81</v>
      </c>
      <c r="AB16" s="83">
        <v>105</v>
      </c>
      <c r="AC16" s="83">
        <v>151</v>
      </c>
      <c r="AD16" s="83">
        <v>36</v>
      </c>
      <c r="AE16" s="83">
        <v>42</v>
      </c>
      <c r="AF16" s="83">
        <v>21</v>
      </c>
      <c r="AG16" s="52">
        <f t="shared" si="2"/>
        <v>436</v>
      </c>
      <c r="AH16" s="43">
        <f t="shared" si="1"/>
        <v>2.3446115904860872E-4</v>
      </c>
      <c r="AI16" s="43">
        <f t="shared" si="0"/>
        <v>3.0393113210004836E-4</v>
      </c>
      <c r="AJ16" s="43">
        <f t="shared" si="0"/>
        <v>4.3708191378197427E-4</v>
      </c>
      <c r="AK16" s="43">
        <f t="shared" si="0"/>
        <v>1.0420495957715942E-4</v>
      </c>
      <c r="AL16" s="43">
        <f t="shared" si="0"/>
        <v>1.2157245284001934E-4</v>
      </c>
      <c r="AM16" s="43">
        <f t="shared" si="0"/>
        <v>6.0786226420009671E-5</v>
      </c>
      <c r="AN16" s="46">
        <f>AA16/$AG$16</f>
        <v>0.18577981651376146</v>
      </c>
      <c r="AO16" s="46">
        <f t="shared" ref="AO16:AS16" si="8">AB16/$AG$16</f>
        <v>0.24082568807339449</v>
      </c>
      <c r="AP16" s="48">
        <f t="shared" si="8"/>
        <v>0.34633027522935778</v>
      </c>
      <c r="AQ16" s="46">
        <f t="shared" si="8"/>
        <v>8.2568807339449546E-2</v>
      </c>
      <c r="AR16" s="46">
        <f t="shared" si="8"/>
        <v>9.6330275229357804E-2</v>
      </c>
      <c r="AS16" s="46">
        <f t="shared" si="8"/>
        <v>4.8165137614678902E-2</v>
      </c>
      <c r="AT16" s="102">
        <f t="shared" si="5"/>
        <v>0.99999999999999989</v>
      </c>
    </row>
    <row r="17" spans="1:47" x14ac:dyDescent="0.2">
      <c r="A17" s="222" t="s">
        <v>5</v>
      </c>
      <c r="B17" s="10" t="s">
        <v>18</v>
      </c>
      <c r="C17" s="13">
        <v>0.91162304205782463</v>
      </c>
      <c r="D17" s="13">
        <v>1.113105460931548E-2</v>
      </c>
      <c r="E17" s="13">
        <v>7.7245903332859855E-2</v>
      </c>
      <c r="F17" s="14">
        <v>1</v>
      </c>
      <c r="G17" s="13">
        <v>0.79387411863639301</v>
      </c>
      <c r="H17" s="13">
        <v>6.0353192315156221E-2</v>
      </c>
      <c r="I17" s="13">
        <v>0.14577268904845075</v>
      </c>
      <c r="J17" s="14">
        <v>1</v>
      </c>
      <c r="K17" s="13">
        <v>3.681882610106392E-2</v>
      </c>
      <c r="L17" s="13">
        <v>0.60190925081544477</v>
      </c>
      <c r="M17" s="13">
        <v>0.36127192308349132</v>
      </c>
      <c r="N17" s="59">
        <v>1</v>
      </c>
      <c r="O17" s="15">
        <v>8.8397205166207918E-3</v>
      </c>
      <c r="P17" s="15">
        <v>3.0594960829980946E-2</v>
      </c>
      <c r="Q17" s="15">
        <v>0.96056531865339823</v>
      </c>
      <c r="R17" s="14">
        <v>1</v>
      </c>
      <c r="S17" s="13">
        <v>1.5609842137754652E-2</v>
      </c>
      <c r="T17" s="13">
        <v>1.0979804215539289E-2</v>
      </c>
      <c r="U17" s="13">
        <v>0.97341035364670603</v>
      </c>
      <c r="V17" s="14">
        <v>1</v>
      </c>
      <c r="W17" s="15">
        <v>2.4174401036045758E-2</v>
      </c>
      <c r="X17" s="15">
        <v>2.1800129505719835E-2</v>
      </c>
      <c r="Y17" s="15">
        <v>0.95402546945823441</v>
      </c>
      <c r="Z17" s="14">
        <v>1</v>
      </c>
      <c r="AA17" s="82"/>
      <c r="AB17" s="82"/>
      <c r="AC17" s="82"/>
      <c r="AD17" s="82"/>
      <c r="AE17" s="82"/>
      <c r="AF17" s="82"/>
      <c r="AG17" s="52"/>
      <c r="AH17" s="43"/>
      <c r="AI17" s="43"/>
      <c r="AJ17" s="43"/>
      <c r="AK17" s="43"/>
      <c r="AL17" s="43"/>
      <c r="AM17" s="43"/>
      <c r="AN17" s="103"/>
      <c r="AO17" s="103"/>
      <c r="AP17" s="103"/>
      <c r="AQ17" s="103"/>
      <c r="AR17" s="103"/>
      <c r="AS17" s="103"/>
      <c r="AT17" s="102"/>
    </row>
    <row r="18" spans="1:47" x14ac:dyDescent="0.2">
      <c r="A18" s="222"/>
      <c r="B18" s="10" t="s">
        <v>19</v>
      </c>
      <c r="C18" s="16">
        <v>70597</v>
      </c>
      <c r="D18" s="16">
        <v>862</v>
      </c>
      <c r="E18" s="16">
        <v>5982</v>
      </c>
      <c r="F18" s="17">
        <v>77441</v>
      </c>
      <c r="G18" s="16">
        <v>49090</v>
      </c>
      <c r="H18" s="16">
        <v>3732</v>
      </c>
      <c r="I18" s="16">
        <v>9014</v>
      </c>
      <c r="J18" s="17">
        <v>61836</v>
      </c>
      <c r="K18" s="16">
        <v>2156</v>
      </c>
      <c r="L18" s="16">
        <v>35246</v>
      </c>
      <c r="M18" s="16">
        <v>21155</v>
      </c>
      <c r="N18" s="60">
        <v>58557</v>
      </c>
      <c r="O18" s="18">
        <v>167</v>
      </c>
      <c r="P18" s="18">
        <v>578</v>
      </c>
      <c r="Q18" s="18">
        <v>18147</v>
      </c>
      <c r="R18" s="17">
        <v>18892</v>
      </c>
      <c r="S18" s="16">
        <v>354</v>
      </c>
      <c r="T18" s="16">
        <v>249</v>
      </c>
      <c r="U18" s="16">
        <v>22075</v>
      </c>
      <c r="V18" s="17">
        <v>22678</v>
      </c>
      <c r="W18" s="18">
        <v>112</v>
      </c>
      <c r="X18" s="18">
        <v>101</v>
      </c>
      <c r="Y18" s="18">
        <v>4420</v>
      </c>
      <c r="Z18" s="17">
        <v>4633</v>
      </c>
      <c r="AA18" s="83">
        <v>77441</v>
      </c>
      <c r="AB18" s="83">
        <v>61836</v>
      </c>
      <c r="AC18" s="83">
        <v>58557</v>
      </c>
      <c r="AD18" s="83">
        <v>18892</v>
      </c>
      <c r="AE18" s="83">
        <v>22678</v>
      </c>
      <c r="AF18" s="83">
        <v>4633</v>
      </c>
      <c r="AG18" s="52">
        <f t="shared" si="2"/>
        <v>244037</v>
      </c>
      <c r="AH18" s="43">
        <f t="shared" si="1"/>
        <v>0.22415934096152232</v>
      </c>
      <c r="AI18" s="43">
        <f t="shared" si="0"/>
        <v>0.17898938556703417</v>
      </c>
      <c r="AJ18" s="43">
        <f t="shared" si="0"/>
        <v>0.16949805049888125</v>
      </c>
      <c r="AK18" s="43">
        <f t="shared" si="0"/>
        <v>5.4684447120324886E-2</v>
      </c>
      <c r="AL18" s="43">
        <f t="shared" si="0"/>
        <v>6.5643335369189482E-2</v>
      </c>
      <c r="AM18" s="43">
        <f t="shared" si="0"/>
        <v>1.3410599381138323E-2</v>
      </c>
      <c r="AN18" s="48">
        <f>AA18/$AG$18</f>
        <v>0.31733302736880065</v>
      </c>
      <c r="AO18" s="46">
        <f t="shared" ref="AO18:AS18" si="9">AB18/$AG$18</f>
        <v>0.2533878059474588</v>
      </c>
      <c r="AP18" s="46">
        <f t="shared" si="9"/>
        <v>0.23995131885738638</v>
      </c>
      <c r="AQ18" s="46">
        <f t="shared" si="9"/>
        <v>7.7414490425632185E-2</v>
      </c>
      <c r="AR18" s="46">
        <f t="shared" si="9"/>
        <v>9.2928531329265637E-2</v>
      </c>
      <c r="AS18" s="46">
        <f t="shared" si="9"/>
        <v>1.8984826071456379E-2</v>
      </c>
      <c r="AT18" s="102">
        <f t="shared" si="5"/>
        <v>1</v>
      </c>
    </row>
    <row r="19" spans="1:47" x14ac:dyDescent="0.2">
      <c r="A19" s="222" t="s">
        <v>6</v>
      </c>
      <c r="B19" s="10" t="s">
        <v>18</v>
      </c>
      <c r="C19" s="13">
        <v>0.92205323193916355</v>
      </c>
      <c r="D19" s="13">
        <v>2.2813688212927757E-2</v>
      </c>
      <c r="E19" s="13">
        <v>5.5133079847908745E-2</v>
      </c>
      <c r="F19" s="14">
        <v>1</v>
      </c>
      <c r="G19" s="13">
        <v>0.81578947368421051</v>
      </c>
      <c r="H19" s="13">
        <v>8.3591331269349839E-2</v>
      </c>
      <c r="I19" s="13">
        <v>0.10061919504643962</v>
      </c>
      <c r="J19" s="14">
        <v>1</v>
      </c>
      <c r="K19" s="13">
        <v>1.8575851393188854E-2</v>
      </c>
      <c r="L19" s="13">
        <v>0.68214654282765741</v>
      </c>
      <c r="M19" s="13">
        <v>0.29927760577915374</v>
      </c>
      <c r="N19" s="59">
        <v>1</v>
      </c>
      <c r="O19" s="15">
        <v>4.0000000000000001E-3</v>
      </c>
      <c r="P19" s="15">
        <v>0.02</v>
      </c>
      <c r="Q19" s="15">
        <v>0.97599999999999998</v>
      </c>
      <c r="R19" s="14">
        <v>1</v>
      </c>
      <c r="S19" s="13">
        <v>0</v>
      </c>
      <c r="T19" s="13">
        <v>6.024096385542169E-3</v>
      </c>
      <c r="U19" s="13">
        <v>0.99397590361445787</v>
      </c>
      <c r="V19" s="14">
        <v>1</v>
      </c>
      <c r="W19" s="15">
        <v>0</v>
      </c>
      <c r="X19" s="15">
        <v>0</v>
      </c>
      <c r="Y19" s="15">
        <v>1</v>
      </c>
      <c r="Z19" s="14">
        <v>1</v>
      </c>
      <c r="AA19" s="82"/>
      <c r="AB19" s="82"/>
      <c r="AC19" s="82"/>
      <c r="AD19" s="82"/>
      <c r="AE19" s="82"/>
      <c r="AF19" s="82"/>
      <c r="AG19" s="52"/>
      <c r="AH19" s="43"/>
      <c r="AI19" s="43"/>
      <c r="AJ19" s="43"/>
      <c r="AK19" s="43"/>
      <c r="AL19" s="43"/>
      <c r="AM19" s="43"/>
      <c r="AN19" s="103"/>
      <c r="AO19" s="103"/>
      <c r="AP19" s="103"/>
      <c r="AQ19" s="103"/>
      <c r="AR19" s="103"/>
      <c r="AS19" s="103"/>
      <c r="AT19" s="102"/>
    </row>
    <row r="20" spans="1:47" x14ac:dyDescent="0.2">
      <c r="A20" s="222"/>
      <c r="B20" s="10" t="s">
        <v>19</v>
      </c>
      <c r="C20" s="16">
        <v>485</v>
      </c>
      <c r="D20" s="16">
        <v>12</v>
      </c>
      <c r="E20" s="16">
        <v>29</v>
      </c>
      <c r="F20" s="17">
        <v>526</v>
      </c>
      <c r="G20" s="16">
        <v>527</v>
      </c>
      <c r="H20" s="16">
        <v>54</v>
      </c>
      <c r="I20" s="16">
        <v>65</v>
      </c>
      <c r="J20" s="17">
        <v>646</v>
      </c>
      <c r="K20" s="16">
        <v>18</v>
      </c>
      <c r="L20" s="16">
        <v>661</v>
      </c>
      <c r="M20" s="16">
        <v>290</v>
      </c>
      <c r="N20" s="60">
        <v>969</v>
      </c>
      <c r="O20" s="18">
        <v>1</v>
      </c>
      <c r="P20" s="18">
        <v>5</v>
      </c>
      <c r="Q20" s="18">
        <v>244</v>
      </c>
      <c r="R20" s="17">
        <v>250</v>
      </c>
      <c r="S20" s="16">
        <v>0</v>
      </c>
      <c r="T20" s="16">
        <v>2</v>
      </c>
      <c r="U20" s="16">
        <v>330</v>
      </c>
      <c r="V20" s="17">
        <v>332</v>
      </c>
      <c r="W20" s="18">
        <v>0</v>
      </c>
      <c r="X20" s="18">
        <v>0</v>
      </c>
      <c r="Y20" s="18">
        <v>83</v>
      </c>
      <c r="Z20" s="17">
        <v>83</v>
      </c>
      <c r="AA20" s="83">
        <v>526</v>
      </c>
      <c r="AB20" s="83">
        <v>646</v>
      </c>
      <c r="AC20" s="83">
        <v>969</v>
      </c>
      <c r="AD20" s="83">
        <v>250</v>
      </c>
      <c r="AE20" s="83">
        <v>332</v>
      </c>
      <c r="AF20" s="83">
        <v>83</v>
      </c>
      <c r="AG20" s="52">
        <f t="shared" si="2"/>
        <v>2806</v>
      </c>
      <c r="AH20" s="43">
        <f t="shared" si="1"/>
        <v>1.5225502427107184E-3</v>
      </c>
      <c r="AI20" s="43">
        <f t="shared" si="0"/>
        <v>1.8699001079679164E-3</v>
      </c>
      <c r="AJ20" s="43">
        <f t="shared" si="0"/>
        <v>2.8048501619518749E-3</v>
      </c>
      <c r="AK20" s="43">
        <f t="shared" si="0"/>
        <v>7.2364555261916275E-4</v>
      </c>
      <c r="AL20" s="43">
        <f t="shared" si="0"/>
        <v>9.6100129387824808E-4</v>
      </c>
      <c r="AM20" s="43">
        <f t="shared" si="0"/>
        <v>2.4025032346956202E-4</v>
      </c>
      <c r="AN20" s="46">
        <f>AA20/$AG$20</f>
        <v>0.18745545260156807</v>
      </c>
      <c r="AO20" s="46">
        <f t="shared" ref="AO20:AS20" si="10">AB20/$AG$20</f>
        <v>0.23022095509622237</v>
      </c>
      <c r="AP20" s="48">
        <f t="shared" si="10"/>
        <v>0.34533143264433358</v>
      </c>
      <c r="AQ20" s="46">
        <f t="shared" si="10"/>
        <v>8.9094796863863152E-2</v>
      </c>
      <c r="AR20" s="46">
        <f t="shared" si="10"/>
        <v>0.11831789023521026</v>
      </c>
      <c r="AS20" s="46">
        <f t="shared" si="10"/>
        <v>2.9579472558802566E-2</v>
      </c>
      <c r="AT20" s="102">
        <f t="shared" si="5"/>
        <v>1</v>
      </c>
    </row>
    <row r="21" spans="1:47" x14ac:dyDescent="0.2">
      <c r="A21" s="222" t="s">
        <v>7</v>
      </c>
      <c r="B21" s="10" t="s">
        <v>18</v>
      </c>
      <c r="C21" s="13">
        <v>0.85663082437275984</v>
      </c>
      <c r="D21" s="13">
        <v>4.3010752688172046E-2</v>
      </c>
      <c r="E21" s="13">
        <v>0.1003584229390681</v>
      </c>
      <c r="F21" s="14">
        <v>1</v>
      </c>
      <c r="G21" s="13">
        <v>0.72504091653027825</v>
      </c>
      <c r="H21" s="13">
        <v>0.13747954173486088</v>
      </c>
      <c r="I21" s="13">
        <v>0.13747954173486088</v>
      </c>
      <c r="J21" s="14">
        <v>1</v>
      </c>
      <c r="K21" s="13">
        <v>6.0991105463786529E-3</v>
      </c>
      <c r="L21" s="13">
        <v>0.70597204574332906</v>
      </c>
      <c r="M21" s="13">
        <v>0.28792884371029226</v>
      </c>
      <c r="N21" s="59">
        <v>1</v>
      </c>
      <c r="O21" s="15">
        <v>0</v>
      </c>
      <c r="P21" s="15">
        <v>1.3457556935817806E-2</v>
      </c>
      <c r="Q21" s="15">
        <v>0.98654244306418215</v>
      </c>
      <c r="R21" s="14">
        <v>1</v>
      </c>
      <c r="S21" s="13">
        <v>3.0241935483870967E-3</v>
      </c>
      <c r="T21" s="13">
        <v>9.0725806451612909E-3</v>
      </c>
      <c r="U21" s="13">
        <v>0.98790322580645162</v>
      </c>
      <c r="V21" s="14">
        <v>1</v>
      </c>
      <c r="W21" s="15">
        <v>1.0600706713780919E-2</v>
      </c>
      <c r="X21" s="15">
        <v>7.0671378091872791E-3</v>
      </c>
      <c r="Y21" s="15">
        <v>0.98233215547703179</v>
      </c>
      <c r="Z21" s="14">
        <v>1</v>
      </c>
      <c r="AA21" s="82"/>
      <c r="AB21" s="82"/>
      <c r="AC21" s="82"/>
      <c r="AD21" s="82"/>
      <c r="AE21" s="82"/>
      <c r="AF21" s="82"/>
      <c r="AG21" s="52"/>
      <c r="AH21" s="43"/>
      <c r="AI21" s="43"/>
      <c r="AJ21" s="43"/>
      <c r="AK21" s="43"/>
      <c r="AL21" s="43"/>
      <c r="AM21" s="43"/>
      <c r="AN21" s="103"/>
      <c r="AO21" s="103"/>
      <c r="AP21" s="103"/>
      <c r="AQ21" s="103"/>
      <c r="AR21" s="103"/>
      <c r="AS21" s="103"/>
      <c r="AT21" s="102"/>
    </row>
    <row r="22" spans="1:47" x14ac:dyDescent="0.2">
      <c r="A22" s="222"/>
      <c r="B22" s="10" t="s">
        <v>19</v>
      </c>
      <c r="C22" s="16">
        <v>1195</v>
      </c>
      <c r="D22" s="16">
        <v>60</v>
      </c>
      <c r="E22" s="16">
        <v>140</v>
      </c>
      <c r="F22" s="17">
        <v>1395</v>
      </c>
      <c r="G22" s="16">
        <v>1329</v>
      </c>
      <c r="H22" s="16">
        <v>252</v>
      </c>
      <c r="I22" s="16">
        <v>252</v>
      </c>
      <c r="J22" s="17">
        <v>1833</v>
      </c>
      <c r="K22" s="16">
        <v>24</v>
      </c>
      <c r="L22" s="16">
        <v>2778</v>
      </c>
      <c r="M22" s="16">
        <v>1133</v>
      </c>
      <c r="N22" s="60">
        <v>3935</v>
      </c>
      <c r="O22" s="18">
        <v>0</v>
      </c>
      <c r="P22" s="18">
        <v>13</v>
      </c>
      <c r="Q22" s="18">
        <v>953</v>
      </c>
      <c r="R22" s="17">
        <v>966</v>
      </c>
      <c r="S22" s="16">
        <v>3</v>
      </c>
      <c r="T22" s="16">
        <v>9</v>
      </c>
      <c r="U22" s="16">
        <v>980</v>
      </c>
      <c r="V22" s="17">
        <v>992</v>
      </c>
      <c r="W22" s="18">
        <v>3</v>
      </c>
      <c r="X22" s="18">
        <v>2</v>
      </c>
      <c r="Y22" s="18">
        <v>278</v>
      </c>
      <c r="Z22" s="17">
        <v>283</v>
      </c>
      <c r="AA22" s="83">
        <v>1395</v>
      </c>
      <c r="AB22" s="83">
        <v>1833</v>
      </c>
      <c r="AC22" s="83">
        <v>3935</v>
      </c>
      <c r="AD22" s="83">
        <v>966</v>
      </c>
      <c r="AE22" s="83">
        <v>992</v>
      </c>
      <c r="AF22" s="83">
        <v>283</v>
      </c>
      <c r="AG22" s="52">
        <f t="shared" si="2"/>
        <v>9404</v>
      </c>
      <c r="AH22" s="43">
        <f t="shared" si="1"/>
        <v>4.037942183614928E-3</v>
      </c>
      <c r="AI22" s="43">
        <f t="shared" si="1"/>
        <v>5.3057691918037006E-3</v>
      </c>
      <c r="AJ22" s="43">
        <f t="shared" si="1"/>
        <v>1.1390180998225622E-2</v>
      </c>
      <c r="AK22" s="43">
        <f t="shared" si="1"/>
        <v>2.7961664153204448E-3</v>
      </c>
      <c r="AL22" s="43">
        <f t="shared" si="1"/>
        <v>2.8714255527928375E-3</v>
      </c>
      <c r="AM22" s="43">
        <f t="shared" si="1"/>
        <v>8.1916676556489216E-4</v>
      </c>
      <c r="AN22" s="46">
        <f>AA22/$AG$22</f>
        <v>0.14834113143343258</v>
      </c>
      <c r="AO22" s="46">
        <f t="shared" ref="AO22:AS22" si="11">AB22/$AG$22</f>
        <v>0.19491705657167163</v>
      </c>
      <c r="AP22" s="48">
        <f t="shared" si="11"/>
        <v>0.41843896214376863</v>
      </c>
      <c r="AQ22" s="46">
        <f t="shared" si="11"/>
        <v>0.10272224585282859</v>
      </c>
      <c r="AR22" s="46">
        <f t="shared" si="11"/>
        <v>0.10548702679710761</v>
      </c>
      <c r="AS22" s="46">
        <f t="shared" si="11"/>
        <v>3.0093577201190984E-2</v>
      </c>
      <c r="AT22" s="102">
        <f t="shared" si="5"/>
        <v>1</v>
      </c>
    </row>
    <row r="23" spans="1:47" x14ac:dyDescent="0.2">
      <c r="A23" s="222" t="s">
        <v>8</v>
      </c>
      <c r="B23" s="10" t="s">
        <v>18</v>
      </c>
      <c r="C23" s="13">
        <v>0.87181528662420382</v>
      </c>
      <c r="D23" s="13">
        <v>2.7866242038216561E-2</v>
      </c>
      <c r="E23" s="13">
        <v>0.10031847133757962</v>
      </c>
      <c r="F23" s="14">
        <v>1</v>
      </c>
      <c r="G23" s="13">
        <v>0.79305740987983975</v>
      </c>
      <c r="H23" s="13">
        <v>0.1045838896306186</v>
      </c>
      <c r="I23" s="13">
        <v>0.10235870048954161</v>
      </c>
      <c r="J23" s="14">
        <v>1</v>
      </c>
      <c r="K23" s="13">
        <v>5.7393652937204592E-3</v>
      </c>
      <c r="L23" s="13">
        <v>0.75095656088228679</v>
      </c>
      <c r="M23" s="13">
        <v>0.2433040738239928</v>
      </c>
      <c r="N23" s="59">
        <v>1</v>
      </c>
      <c r="O23" s="15">
        <v>0</v>
      </c>
      <c r="P23" s="15">
        <v>3.9488966318234613E-2</v>
      </c>
      <c r="Q23" s="15">
        <v>0.96051103368176538</v>
      </c>
      <c r="R23" s="14">
        <v>1</v>
      </c>
      <c r="S23" s="13">
        <v>7.3597056117755289E-3</v>
      </c>
      <c r="T23" s="13">
        <v>1.1039558417663294E-2</v>
      </c>
      <c r="U23" s="13">
        <v>0.98160073597056119</v>
      </c>
      <c r="V23" s="14">
        <v>1</v>
      </c>
      <c r="W23" s="15">
        <v>4.6860356138706651E-3</v>
      </c>
      <c r="X23" s="15">
        <v>2.6241799437675725E-2</v>
      </c>
      <c r="Y23" s="15">
        <v>0.96907216494845361</v>
      </c>
      <c r="Z23" s="14">
        <v>1</v>
      </c>
      <c r="AA23" s="82"/>
      <c r="AB23" s="82"/>
      <c r="AC23" s="82"/>
      <c r="AD23" s="82"/>
      <c r="AE23" s="82"/>
      <c r="AF23" s="82"/>
      <c r="AG23" s="52"/>
      <c r="AH23" s="43"/>
      <c r="AI23" s="43"/>
      <c r="AJ23" s="43"/>
      <c r="AK23" s="43"/>
      <c r="AL23" s="43"/>
      <c r="AM23" s="43"/>
      <c r="AN23" s="103"/>
      <c r="AO23" s="103"/>
      <c r="AP23" s="103"/>
      <c r="AQ23" s="103"/>
      <c r="AR23" s="103"/>
      <c r="AS23" s="103"/>
      <c r="AT23" s="102"/>
    </row>
    <row r="24" spans="1:47" s="1" customFormat="1" x14ac:dyDescent="0.2">
      <c r="A24" s="222"/>
      <c r="B24" s="8" t="s">
        <v>19</v>
      </c>
      <c r="C24" s="18">
        <v>1095</v>
      </c>
      <c r="D24" s="18">
        <v>35</v>
      </c>
      <c r="E24" s="18">
        <v>126</v>
      </c>
      <c r="F24" s="17">
        <v>1256</v>
      </c>
      <c r="G24" s="18">
        <v>1782</v>
      </c>
      <c r="H24" s="18">
        <v>235</v>
      </c>
      <c r="I24" s="18">
        <v>230</v>
      </c>
      <c r="J24" s="17">
        <v>2247</v>
      </c>
      <c r="K24" s="18">
        <v>51</v>
      </c>
      <c r="L24" s="18">
        <v>6673</v>
      </c>
      <c r="M24" s="18">
        <v>2162</v>
      </c>
      <c r="N24" s="60">
        <v>8886</v>
      </c>
      <c r="O24" s="18">
        <v>0</v>
      </c>
      <c r="P24" s="18">
        <v>34</v>
      </c>
      <c r="Q24" s="18">
        <v>827</v>
      </c>
      <c r="R24" s="17">
        <v>861</v>
      </c>
      <c r="S24" s="18">
        <v>8</v>
      </c>
      <c r="T24" s="18">
        <v>12</v>
      </c>
      <c r="U24" s="18">
        <v>1067</v>
      </c>
      <c r="V24" s="17">
        <v>1087</v>
      </c>
      <c r="W24" s="18">
        <v>5</v>
      </c>
      <c r="X24" s="18">
        <v>28</v>
      </c>
      <c r="Y24" s="18">
        <v>1034</v>
      </c>
      <c r="Z24" s="17">
        <v>1067</v>
      </c>
      <c r="AA24" s="83">
        <v>1256</v>
      </c>
      <c r="AB24" s="83">
        <v>2247</v>
      </c>
      <c r="AC24" s="83">
        <v>8886</v>
      </c>
      <c r="AD24" s="83">
        <v>861</v>
      </c>
      <c r="AE24" s="83">
        <v>1087</v>
      </c>
      <c r="AF24" s="83">
        <v>1067</v>
      </c>
      <c r="AG24" s="52">
        <f t="shared" si="2"/>
        <v>15404</v>
      </c>
      <c r="AH24" s="43">
        <f t="shared" si="1"/>
        <v>3.6355952563586736E-3</v>
      </c>
      <c r="AI24" s="43">
        <f t="shared" si="1"/>
        <v>6.5041262269410344E-3</v>
      </c>
      <c r="AJ24" s="43">
        <f t="shared" si="1"/>
        <v>2.572125752229552E-2</v>
      </c>
      <c r="AK24" s="43">
        <f t="shared" si="1"/>
        <v>2.4922352832203966E-3</v>
      </c>
      <c r="AL24" s="43">
        <f t="shared" si="1"/>
        <v>3.1464108627881197E-3</v>
      </c>
      <c r="AM24" s="43">
        <f t="shared" si="1"/>
        <v>3.0885192185785863E-3</v>
      </c>
      <c r="AN24" s="46">
        <f>AA24/$AG$24</f>
        <v>8.1537263048558822E-2</v>
      </c>
      <c r="AO24" s="46">
        <f t="shared" ref="AO24:AS24" si="12">AB24/$AG$24</f>
        <v>0.14587120228512074</v>
      </c>
      <c r="AP24" s="48">
        <f t="shared" si="12"/>
        <v>0.57686315242794084</v>
      </c>
      <c r="AQ24" s="46">
        <f t="shared" si="12"/>
        <v>5.5894572838223841E-2</v>
      </c>
      <c r="AR24" s="46">
        <f t="shared" si="12"/>
        <v>7.0566086730719291E-2</v>
      </c>
      <c r="AS24" s="46">
        <f t="shared" si="12"/>
        <v>6.926772266943651E-2</v>
      </c>
      <c r="AT24" s="102">
        <f t="shared" si="5"/>
        <v>1</v>
      </c>
    </row>
    <row r="25" spans="1:47" s="5" customFormat="1" ht="15.75" customHeight="1" x14ac:dyDescent="0.2">
      <c r="A25" s="224" t="s">
        <v>39</v>
      </c>
      <c r="B25" s="9" t="s">
        <v>18</v>
      </c>
      <c r="C25" s="19">
        <v>0.79956231500724229</v>
      </c>
      <c r="D25" s="19">
        <v>2.2860381636123181E-2</v>
      </c>
      <c r="E25" s="19">
        <v>0.17757730335663455</v>
      </c>
      <c r="F25" s="20">
        <v>1</v>
      </c>
      <c r="G25" s="19">
        <v>0.62473624411621487</v>
      </c>
      <c r="H25" s="19">
        <v>0.12256307597972912</v>
      </c>
      <c r="I25" s="19">
        <v>0.25270067990405598</v>
      </c>
      <c r="J25" s="20">
        <v>1</v>
      </c>
      <c r="K25" s="19">
        <v>2.2230848474895117E-2</v>
      </c>
      <c r="L25" s="19">
        <v>0.50326221651562431</v>
      </c>
      <c r="M25" s="19">
        <v>0.4745069350094806</v>
      </c>
      <c r="N25" s="57">
        <v>1</v>
      </c>
      <c r="O25" s="19">
        <v>1.4248704663212435E-3</v>
      </c>
      <c r="P25" s="19">
        <v>6.4443005181347157E-2</v>
      </c>
      <c r="Q25" s="19">
        <v>0.93413212435233162</v>
      </c>
      <c r="R25" s="20">
        <v>1</v>
      </c>
      <c r="S25" s="19">
        <v>1.7187052420509883E-3</v>
      </c>
      <c r="T25" s="19">
        <v>2.9599923613100355E-3</v>
      </c>
      <c r="U25" s="19">
        <v>0.99532130239663896</v>
      </c>
      <c r="V25" s="20">
        <v>1</v>
      </c>
      <c r="W25" s="19">
        <v>2.6362823949955316E-2</v>
      </c>
      <c r="X25" s="19">
        <v>1.4521894548704201E-2</v>
      </c>
      <c r="Y25" s="19">
        <v>0.95911528150134051</v>
      </c>
      <c r="Z25" s="20">
        <v>1</v>
      </c>
      <c r="AA25" s="96"/>
      <c r="AB25" s="96"/>
      <c r="AC25" s="96"/>
      <c r="AD25" s="96"/>
      <c r="AE25" s="96"/>
      <c r="AF25" s="96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8"/>
      <c r="AT25" s="50"/>
      <c r="AU25" s="105"/>
    </row>
    <row r="26" spans="1:47" s="5" customFormat="1" ht="15.75" customHeight="1" x14ac:dyDescent="0.2">
      <c r="A26" s="224"/>
      <c r="B26" s="9" t="s">
        <v>19</v>
      </c>
      <c r="C26" s="21">
        <v>50785</v>
      </c>
      <c r="D26" s="21">
        <v>1452</v>
      </c>
      <c r="E26" s="21">
        <v>11279</v>
      </c>
      <c r="F26" s="22">
        <v>63516</v>
      </c>
      <c r="G26" s="21">
        <v>34641</v>
      </c>
      <c r="H26" s="21">
        <v>6796</v>
      </c>
      <c r="I26" s="21">
        <v>14012</v>
      </c>
      <c r="J26" s="22">
        <v>55449</v>
      </c>
      <c r="K26" s="21">
        <v>1489</v>
      </c>
      <c r="L26" s="21">
        <v>33708</v>
      </c>
      <c r="M26" s="21">
        <v>29782</v>
      </c>
      <c r="N26" s="58">
        <v>64979</v>
      </c>
      <c r="O26" s="21">
        <v>22</v>
      </c>
      <c r="P26" s="21">
        <v>995</v>
      </c>
      <c r="Q26" s="21">
        <v>14423</v>
      </c>
      <c r="R26" s="22">
        <v>15440</v>
      </c>
      <c r="S26" s="21">
        <v>18</v>
      </c>
      <c r="T26" s="21">
        <v>31</v>
      </c>
      <c r="U26" s="21">
        <v>10424</v>
      </c>
      <c r="V26" s="22">
        <v>10473</v>
      </c>
      <c r="W26" s="21">
        <v>236</v>
      </c>
      <c r="X26" s="21">
        <v>130</v>
      </c>
      <c r="Y26" s="21">
        <v>8586</v>
      </c>
      <c r="Z26" s="22">
        <v>8952</v>
      </c>
      <c r="AA26" s="80">
        <v>63516</v>
      </c>
      <c r="AB26" s="80">
        <v>55449</v>
      </c>
      <c r="AC26" s="80">
        <v>64979</v>
      </c>
      <c r="AD26" s="80">
        <v>15440</v>
      </c>
      <c r="AE26" s="80">
        <v>10473</v>
      </c>
      <c r="AF26" s="80">
        <v>8952</v>
      </c>
      <c r="AG26" s="52">
        <f>SUM(AA26:AF26)</f>
        <v>218809</v>
      </c>
      <c r="AH26" s="47">
        <f>AA26/$AG$26</f>
        <v>0.29028056432779276</v>
      </c>
      <c r="AI26" s="47">
        <f t="shared" ref="AI26:AM41" si="13">AB26/$AG$26</f>
        <v>0.25341279380647047</v>
      </c>
      <c r="AJ26" s="47">
        <f t="shared" si="13"/>
        <v>0.2969667609650426</v>
      </c>
      <c r="AK26" s="47">
        <f t="shared" si="13"/>
        <v>7.0563825071180808E-2</v>
      </c>
      <c r="AL26" s="47">
        <f t="shared" si="13"/>
        <v>4.7863661915186304E-2</v>
      </c>
      <c r="AM26" s="47">
        <f t="shared" si="13"/>
        <v>4.0912393914327105E-2</v>
      </c>
      <c r="AN26" s="45"/>
      <c r="AO26" s="45"/>
      <c r="AP26" s="45"/>
      <c r="AQ26" s="45"/>
      <c r="AR26" s="45"/>
      <c r="AS26" s="95"/>
      <c r="AT26" s="50"/>
    </row>
    <row r="27" spans="1:47" x14ac:dyDescent="0.2">
      <c r="A27" s="222" t="s">
        <v>0</v>
      </c>
      <c r="B27" s="10" t="s">
        <v>18</v>
      </c>
      <c r="C27" s="13">
        <v>0.73015873015873012</v>
      </c>
      <c r="D27" s="13">
        <v>2.3809523809523808E-2</v>
      </c>
      <c r="E27" s="13">
        <v>0.24603174603174602</v>
      </c>
      <c r="F27" s="14">
        <v>1</v>
      </c>
      <c r="G27" s="13">
        <v>0.65359477124183007</v>
      </c>
      <c r="H27" s="13">
        <v>7.8431372549019607E-2</v>
      </c>
      <c r="I27" s="13">
        <v>0.26797385620915032</v>
      </c>
      <c r="J27" s="14">
        <v>1</v>
      </c>
      <c r="K27" s="13">
        <v>1.5384615384615385E-2</v>
      </c>
      <c r="L27" s="13">
        <v>0.52307692307692311</v>
      </c>
      <c r="M27" s="13">
        <v>0.46153846153846156</v>
      </c>
      <c r="N27" s="59">
        <v>1</v>
      </c>
      <c r="O27" s="15">
        <v>0</v>
      </c>
      <c r="P27" s="15">
        <v>5.7692307692307696E-2</v>
      </c>
      <c r="Q27" s="15">
        <v>0.94230769230769229</v>
      </c>
      <c r="R27" s="14">
        <v>1</v>
      </c>
      <c r="S27" s="13">
        <v>0</v>
      </c>
      <c r="T27" s="13">
        <v>0</v>
      </c>
      <c r="U27" s="13">
        <v>1</v>
      </c>
      <c r="V27" s="14">
        <v>1</v>
      </c>
      <c r="W27" s="15">
        <v>0</v>
      </c>
      <c r="X27" s="15">
        <v>6.6666666666666666E-2</v>
      </c>
      <c r="Y27" s="15">
        <v>0.93333333333333335</v>
      </c>
      <c r="Z27" s="14">
        <v>1</v>
      </c>
      <c r="AA27" s="82"/>
      <c r="AB27" s="82"/>
      <c r="AC27" s="82"/>
      <c r="AD27" s="82"/>
      <c r="AE27" s="82"/>
      <c r="AF27" s="82"/>
      <c r="AG27" s="52"/>
      <c r="AH27" s="94">
        <f t="shared" ref="AH27:AM44" si="14">AA27/$AG$26</f>
        <v>0</v>
      </c>
      <c r="AI27" s="94">
        <f t="shared" si="13"/>
        <v>0</v>
      </c>
      <c r="AJ27" s="94">
        <f t="shared" si="13"/>
        <v>0</v>
      </c>
      <c r="AK27" s="94">
        <f t="shared" si="13"/>
        <v>0</v>
      </c>
      <c r="AL27" s="94">
        <f t="shared" si="13"/>
        <v>0</v>
      </c>
      <c r="AM27" s="94">
        <f t="shared" si="13"/>
        <v>0</v>
      </c>
      <c r="AN27" s="44"/>
      <c r="AO27" s="44"/>
      <c r="AP27" s="44"/>
      <c r="AQ27" s="44"/>
      <c r="AR27" s="44"/>
      <c r="AS27" s="95"/>
      <c r="AT27" s="49"/>
    </row>
    <row r="28" spans="1:47" x14ac:dyDescent="0.2">
      <c r="A28" s="222"/>
      <c r="B28" s="10" t="s">
        <v>19</v>
      </c>
      <c r="C28" s="16">
        <v>92</v>
      </c>
      <c r="D28" s="16">
        <v>3</v>
      </c>
      <c r="E28" s="16">
        <v>31</v>
      </c>
      <c r="F28" s="17">
        <v>126</v>
      </c>
      <c r="G28" s="16">
        <v>100</v>
      </c>
      <c r="H28" s="16">
        <v>12</v>
      </c>
      <c r="I28" s="16">
        <v>41</v>
      </c>
      <c r="J28" s="17">
        <v>153</v>
      </c>
      <c r="K28" s="16">
        <v>2</v>
      </c>
      <c r="L28" s="16">
        <v>68</v>
      </c>
      <c r="M28" s="16">
        <v>60</v>
      </c>
      <c r="N28" s="60">
        <v>130</v>
      </c>
      <c r="O28" s="18">
        <v>0</v>
      </c>
      <c r="P28" s="18">
        <v>3</v>
      </c>
      <c r="Q28" s="18">
        <v>49</v>
      </c>
      <c r="R28" s="17">
        <v>52</v>
      </c>
      <c r="S28" s="16">
        <v>0</v>
      </c>
      <c r="T28" s="16">
        <v>0</v>
      </c>
      <c r="U28" s="16">
        <v>18</v>
      </c>
      <c r="V28" s="17">
        <v>18</v>
      </c>
      <c r="W28" s="18">
        <v>0</v>
      </c>
      <c r="X28" s="18">
        <v>2</v>
      </c>
      <c r="Y28" s="18">
        <v>28</v>
      </c>
      <c r="Z28" s="17">
        <v>30</v>
      </c>
      <c r="AA28" s="83">
        <v>126</v>
      </c>
      <c r="AB28" s="83">
        <v>153</v>
      </c>
      <c r="AC28" s="83">
        <v>130</v>
      </c>
      <c r="AD28" s="83">
        <v>52</v>
      </c>
      <c r="AE28" s="83">
        <v>18</v>
      </c>
      <c r="AF28" s="83">
        <v>30</v>
      </c>
      <c r="AG28" s="52">
        <f t="shared" ref="AG28:AG44" si="15">SUM(AA28:AF28)</f>
        <v>509</v>
      </c>
      <c r="AH28" s="94">
        <f t="shared" si="14"/>
        <v>5.758446864617086E-4</v>
      </c>
      <c r="AI28" s="94">
        <f t="shared" si="13"/>
        <v>6.9923997641778901E-4</v>
      </c>
      <c r="AJ28" s="94">
        <f t="shared" si="13"/>
        <v>5.9412547015890577E-4</v>
      </c>
      <c r="AK28" s="94">
        <f t="shared" si="13"/>
        <v>2.3765018806356228E-4</v>
      </c>
      <c r="AL28" s="94">
        <f t="shared" si="13"/>
        <v>8.2263526637386947E-5</v>
      </c>
      <c r="AM28" s="94">
        <f t="shared" si="13"/>
        <v>1.3710587772897825E-4</v>
      </c>
      <c r="AN28" s="46">
        <f>AA28/$AG$28</f>
        <v>0.2475442043222004</v>
      </c>
      <c r="AO28" s="48">
        <f t="shared" ref="AO28:AT28" si="16">AB28/$AG$28</f>
        <v>0.3005893909626719</v>
      </c>
      <c r="AP28" s="46">
        <f t="shared" si="16"/>
        <v>0.25540275049115913</v>
      </c>
      <c r="AQ28" s="46">
        <f t="shared" si="16"/>
        <v>0.10216110019646366</v>
      </c>
      <c r="AR28" s="46">
        <f t="shared" si="16"/>
        <v>3.536345776031434E-2</v>
      </c>
      <c r="AS28" s="46">
        <f t="shared" si="16"/>
        <v>5.8939096267190572E-2</v>
      </c>
      <c r="AT28" s="104">
        <f t="shared" si="16"/>
        <v>1</v>
      </c>
    </row>
    <row r="29" spans="1:47" x14ac:dyDescent="0.2">
      <c r="A29" s="222" t="s">
        <v>1</v>
      </c>
      <c r="B29" s="10" t="s">
        <v>18</v>
      </c>
      <c r="C29" s="13">
        <v>0.81353846153846154</v>
      </c>
      <c r="D29" s="13">
        <v>3.0564102564102563E-2</v>
      </c>
      <c r="E29" s="13">
        <v>0.1558974358974359</v>
      </c>
      <c r="F29" s="14">
        <v>1</v>
      </c>
      <c r="G29" s="13">
        <v>0.58981980308378223</v>
      </c>
      <c r="H29" s="13">
        <v>0.1740665056659855</v>
      </c>
      <c r="I29" s="13">
        <v>0.23611369125023221</v>
      </c>
      <c r="J29" s="14">
        <v>1</v>
      </c>
      <c r="K29" s="13">
        <v>6.2953478446436196E-3</v>
      </c>
      <c r="L29" s="13">
        <v>0.46126760563380281</v>
      </c>
      <c r="M29" s="13">
        <v>0.53243704652155355</v>
      </c>
      <c r="N29" s="59">
        <v>1</v>
      </c>
      <c r="O29" s="15">
        <v>0</v>
      </c>
      <c r="P29" s="15">
        <v>0.13566206336311942</v>
      </c>
      <c r="Q29" s="15">
        <v>0.86433793663688063</v>
      </c>
      <c r="R29" s="14">
        <v>1</v>
      </c>
      <c r="S29" s="13">
        <v>1.4025245441795231E-3</v>
      </c>
      <c r="T29" s="13">
        <v>2.8050490883590462E-3</v>
      </c>
      <c r="U29" s="13">
        <v>0.99579242636746146</v>
      </c>
      <c r="V29" s="14">
        <v>1</v>
      </c>
      <c r="W29" s="15">
        <v>1.9193857965451054E-2</v>
      </c>
      <c r="X29" s="15">
        <v>1.7274472168905951E-2</v>
      </c>
      <c r="Y29" s="15">
        <v>0.96353166986564298</v>
      </c>
      <c r="Z29" s="14">
        <v>1</v>
      </c>
      <c r="AA29" s="82"/>
      <c r="AB29" s="82"/>
      <c r="AC29" s="82"/>
      <c r="AD29" s="82"/>
      <c r="AE29" s="82"/>
      <c r="AF29" s="82"/>
      <c r="AG29" s="52"/>
      <c r="AH29" s="94">
        <f t="shared" si="14"/>
        <v>0</v>
      </c>
      <c r="AI29" s="94">
        <f t="shared" si="13"/>
        <v>0</v>
      </c>
      <c r="AJ29" s="94">
        <f t="shared" si="13"/>
        <v>0</v>
      </c>
      <c r="AK29" s="94">
        <f t="shared" si="13"/>
        <v>0</v>
      </c>
      <c r="AL29" s="94">
        <f t="shared" si="13"/>
        <v>0</v>
      </c>
      <c r="AM29" s="94">
        <f t="shared" si="13"/>
        <v>0</v>
      </c>
      <c r="AN29" s="103"/>
      <c r="AO29" s="103"/>
      <c r="AP29" s="103"/>
      <c r="AQ29" s="103"/>
      <c r="AR29" s="103"/>
      <c r="AS29" s="46"/>
      <c r="AT29" s="102"/>
    </row>
    <row r="30" spans="1:47" x14ac:dyDescent="0.2">
      <c r="A30" s="222"/>
      <c r="B30" s="10" t="s">
        <v>19</v>
      </c>
      <c r="C30" s="16">
        <v>3966</v>
      </c>
      <c r="D30" s="16">
        <v>149</v>
      </c>
      <c r="E30" s="16">
        <v>760</v>
      </c>
      <c r="F30" s="17">
        <v>4875</v>
      </c>
      <c r="G30" s="16">
        <v>3175</v>
      </c>
      <c r="H30" s="16">
        <v>937</v>
      </c>
      <c r="I30" s="16">
        <v>1271</v>
      </c>
      <c r="J30" s="17">
        <v>5383</v>
      </c>
      <c r="K30" s="16">
        <v>59</v>
      </c>
      <c r="L30" s="16">
        <v>4323</v>
      </c>
      <c r="M30" s="16">
        <v>2990</v>
      </c>
      <c r="N30" s="68">
        <f>SUM(K30:M30)</f>
        <v>7372</v>
      </c>
      <c r="O30" s="18">
        <v>0</v>
      </c>
      <c r="P30" s="18">
        <v>167</v>
      </c>
      <c r="Q30" s="18">
        <v>1064</v>
      </c>
      <c r="R30" s="17">
        <v>1231</v>
      </c>
      <c r="S30" s="16">
        <v>1</v>
      </c>
      <c r="T30" s="16">
        <v>2</v>
      </c>
      <c r="U30" s="16">
        <v>710</v>
      </c>
      <c r="V30" s="17">
        <v>713</v>
      </c>
      <c r="W30" s="18">
        <v>10</v>
      </c>
      <c r="X30" s="18">
        <v>9</v>
      </c>
      <c r="Y30" s="18">
        <v>502</v>
      </c>
      <c r="Z30" s="17">
        <v>521</v>
      </c>
      <c r="AA30" s="83">
        <v>4875</v>
      </c>
      <c r="AB30" s="83">
        <v>5383</v>
      </c>
      <c r="AC30" s="84">
        <v>7372</v>
      </c>
      <c r="AD30" s="83">
        <v>1231</v>
      </c>
      <c r="AE30" s="83">
        <v>713</v>
      </c>
      <c r="AF30" s="83">
        <v>521</v>
      </c>
      <c r="AG30" s="52">
        <f t="shared" si="15"/>
        <v>20095</v>
      </c>
      <c r="AH30" s="94">
        <f t="shared" si="14"/>
        <v>2.2279705130958963E-2</v>
      </c>
      <c r="AI30" s="94">
        <f t="shared" si="13"/>
        <v>2.4601364660502997E-2</v>
      </c>
      <c r="AJ30" s="94">
        <f t="shared" si="13"/>
        <v>3.3691484353934251E-2</v>
      </c>
      <c r="AK30" s="94">
        <f t="shared" si="13"/>
        <v>5.6259111828124075E-3</v>
      </c>
      <c r="AL30" s="94">
        <f t="shared" si="13"/>
        <v>3.2585496940253831E-3</v>
      </c>
      <c r="AM30" s="94">
        <f t="shared" si="13"/>
        <v>2.3810720765599222E-3</v>
      </c>
      <c r="AN30" s="46">
        <f>AA30/$AG$30</f>
        <v>0.2425976611097288</v>
      </c>
      <c r="AO30" s="46">
        <f t="shared" ref="AO30:AT30" si="17">AB30/$AG$30</f>
        <v>0.26787758148793234</v>
      </c>
      <c r="AP30" s="48">
        <f t="shared" si="17"/>
        <v>0.36685742722070169</v>
      </c>
      <c r="AQ30" s="46">
        <f t="shared" si="17"/>
        <v>6.1259019656631004E-2</v>
      </c>
      <c r="AR30" s="46">
        <f t="shared" si="17"/>
        <v>3.548146305051008E-2</v>
      </c>
      <c r="AS30" s="46">
        <f t="shared" si="17"/>
        <v>2.5926847474496143E-2</v>
      </c>
      <c r="AT30" s="104">
        <f t="shared" si="17"/>
        <v>1</v>
      </c>
    </row>
    <row r="31" spans="1:47" x14ac:dyDescent="0.2">
      <c r="A31" s="222" t="s">
        <v>2</v>
      </c>
      <c r="B31" s="10" t="s">
        <v>18</v>
      </c>
      <c r="C31" s="13">
        <v>0.73370064279155189</v>
      </c>
      <c r="D31" s="13">
        <v>2.8925619834710745E-2</v>
      </c>
      <c r="E31" s="13">
        <v>0.23737373737373738</v>
      </c>
      <c r="F31" s="14">
        <v>1</v>
      </c>
      <c r="G31" s="13">
        <v>0.61458681833389095</v>
      </c>
      <c r="H31" s="13">
        <v>0.13951154232184676</v>
      </c>
      <c r="I31" s="13">
        <v>0.24590163934426229</v>
      </c>
      <c r="J31" s="14">
        <v>1</v>
      </c>
      <c r="K31" s="13">
        <v>2.5759416767922236E-2</v>
      </c>
      <c r="L31" s="13">
        <v>0.48602673147023084</v>
      </c>
      <c r="M31" s="13">
        <v>0.4882138517618469</v>
      </c>
      <c r="N31" s="59">
        <v>1</v>
      </c>
      <c r="O31" s="15">
        <v>2.7548209366391185E-3</v>
      </c>
      <c r="P31" s="15">
        <v>0.10009182736455463</v>
      </c>
      <c r="Q31" s="15">
        <v>0.89715335169880628</v>
      </c>
      <c r="R31" s="14">
        <v>1</v>
      </c>
      <c r="S31" s="13">
        <v>0</v>
      </c>
      <c r="T31" s="13">
        <v>0</v>
      </c>
      <c r="U31" s="13">
        <v>1</v>
      </c>
      <c r="V31" s="14">
        <v>1</v>
      </c>
      <c r="W31" s="15">
        <v>1.912568306010929E-2</v>
      </c>
      <c r="X31" s="15">
        <v>6.8306010928961746E-3</v>
      </c>
      <c r="Y31" s="15">
        <v>0.97404371584699456</v>
      </c>
      <c r="Z31" s="14">
        <v>1</v>
      </c>
      <c r="AA31" s="82"/>
      <c r="AB31" s="82"/>
      <c r="AC31" s="82"/>
      <c r="AD31" s="82"/>
      <c r="AE31" s="82"/>
      <c r="AF31" s="82"/>
      <c r="AG31" s="52"/>
      <c r="AH31" s="94">
        <f t="shared" si="14"/>
        <v>0</v>
      </c>
      <c r="AI31" s="94">
        <f t="shared" si="13"/>
        <v>0</v>
      </c>
      <c r="AJ31" s="94">
        <f t="shared" si="13"/>
        <v>0</v>
      </c>
      <c r="AK31" s="94">
        <f t="shared" si="13"/>
        <v>0</v>
      </c>
      <c r="AL31" s="94">
        <f t="shared" si="13"/>
        <v>0</v>
      </c>
      <c r="AM31" s="94">
        <f t="shared" si="13"/>
        <v>0</v>
      </c>
      <c r="AN31" s="103"/>
      <c r="AO31" s="103"/>
      <c r="AP31" s="103"/>
      <c r="AQ31" s="103"/>
      <c r="AR31" s="103"/>
      <c r="AS31" s="103"/>
      <c r="AT31" s="102"/>
    </row>
    <row r="32" spans="1:47" x14ac:dyDescent="0.2">
      <c r="A32" s="222"/>
      <c r="B32" s="10" t="s">
        <v>19</v>
      </c>
      <c r="C32" s="16">
        <v>1598</v>
      </c>
      <c r="D32" s="16">
        <v>63</v>
      </c>
      <c r="E32" s="16">
        <v>517</v>
      </c>
      <c r="F32" s="17">
        <v>2178</v>
      </c>
      <c r="G32" s="16">
        <v>1837</v>
      </c>
      <c r="H32" s="16">
        <v>417</v>
      </c>
      <c r="I32" s="16">
        <v>735</v>
      </c>
      <c r="J32" s="17">
        <v>2989</v>
      </c>
      <c r="K32" s="16">
        <v>106</v>
      </c>
      <c r="L32" s="16">
        <v>2000</v>
      </c>
      <c r="M32" s="16">
        <v>2009</v>
      </c>
      <c r="N32" s="60">
        <v>4115</v>
      </c>
      <c r="O32" s="18">
        <v>3</v>
      </c>
      <c r="P32" s="18">
        <v>109</v>
      </c>
      <c r="Q32" s="18">
        <v>977</v>
      </c>
      <c r="R32" s="17">
        <v>1089</v>
      </c>
      <c r="S32" s="16">
        <v>0</v>
      </c>
      <c r="T32" s="16">
        <v>0</v>
      </c>
      <c r="U32" s="16">
        <v>498</v>
      </c>
      <c r="V32" s="17">
        <v>498</v>
      </c>
      <c r="W32" s="18">
        <v>14</v>
      </c>
      <c r="X32" s="18">
        <v>5</v>
      </c>
      <c r="Y32" s="18">
        <v>713</v>
      </c>
      <c r="Z32" s="17">
        <v>732</v>
      </c>
      <c r="AA32" s="83">
        <v>2178</v>
      </c>
      <c r="AB32" s="83">
        <v>2989</v>
      </c>
      <c r="AC32" s="83">
        <v>4115</v>
      </c>
      <c r="AD32" s="83">
        <v>1089</v>
      </c>
      <c r="AE32" s="83">
        <v>498</v>
      </c>
      <c r="AF32" s="83">
        <v>732</v>
      </c>
      <c r="AG32" s="52">
        <f t="shared" si="15"/>
        <v>11601</v>
      </c>
      <c r="AH32" s="94">
        <f t="shared" si="14"/>
        <v>9.9538867231238198E-3</v>
      </c>
      <c r="AI32" s="94">
        <f t="shared" si="13"/>
        <v>1.3660315617730533E-2</v>
      </c>
      <c r="AJ32" s="94">
        <f t="shared" si="13"/>
        <v>1.8806356228491517E-2</v>
      </c>
      <c r="AK32" s="94">
        <f t="shared" si="13"/>
        <v>4.9769433615619099E-3</v>
      </c>
      <c r="AL32" s="94">
        <f t="shared" si="13"/>
        <v>2.2759575703010389E-3</v>
      </c>
      <c r="AM32" s="94">
        <f t="shared" si="13"/>
        <v>3.345383416587069E-3</v>
      </c>
      <c r="AN32" s="46">
        <f>AA32/$AG$32</f>
        <v>0.18774243599689683</v>
      </c>
      <c r="AO32" s="46">
        <f t="shared" ref="AO32:AT32" si="18">AB32/$AG$32</f>
        <v>0.25765020256874405</v>
      </c>
      <c r="AP32" s="48">
        <f t="shared" si="18"/>
        <v>0.35471080079303507</v>
      </c>
      <c r="AQ32" s="46">
        <f t="shared" si="18"/>
        <v>9.3871217998448414E-2</v>
      </c>
      <c r="AR32" s="46">
        <f t="shared" si="18"/>
        <v>4.2927333850530124E-2</v>
      </c>
      <c r="AS32" s="46">
        <f t="shared" si="18"/>
        <v>6.3098008792345492E-2</v>
      </c>
      <c r="AT32" s="104">
        <f t="shared" si="18"/>
        <v>1</v>
      </c>
    </row>
    <row r="33" spans="1:60" x14ac:dyDescent="0.2">
      <c r="A33" s="222" t="s">
        <v>3</v>
      </c>
      <c r="B33" s="10" t="s">
        <v>18</v>
      </c>
      <c r="C33" s="13">
        <v>0.79675738274464392</v>
      </c>
      <c r="D33" s="13">
        <v>2.9530978575564564E-2</v>
      </c>
      <c r="E33" s="13">
        <v>0.17371163867979156</v>
      </c>
      <c r="F33" s="14">
        <v>1</v>
      </c>
      <c r="G33" s="13">
        <v>0.64335664335664333</v>
      </c>
      <c r="H33" s="13">
        <v>0.12456293706293706</v>
      </c>
      <c r="I33" s="13">
        <v>0.23208041958041958</v>
      </c>
      <c r="J33" s="14">
        <v>1</v>
      </c>
      <c r="K33" s="13">
        <v>1.4598540145985401E-2</v>
      </c>
      <c r="L33" s="13">
        <v>0.53503649635036499</v>
      </c>
      <c r="M33" s="13">
        <v>0.45036496350364963</v>
      </c>
      <c r="N33" s="59">
        <v>1</v>
      </c>
      <c r="O33" s="15">
        <v>0</v>
      </c>
      <c r="P33" s="15">
        <v>7.8231292517006806E-2</v>
      </c>
      <c r="Q33" s="15">
        <v>0.92176870748299322</v>
      </c>
      <c r="R33" s="14">
        <v>1</v>
      </c>
      <c r="S33" s="13">
        <v>0</v>
      </c>
      <c r="T33" s="13">
        <v>3.787878787878788E-3</v>
      </c>
      <c r="U33" s="13">
        <v>0.99621212121212122</v>
      </c>
      <c r="V33" s="14">
        <v>1</v>
      </c>
      <c r="W33" s="15">
        <v>1.6447368421052631E-2</v>
      </c>
      <c r="X33" s="15">
        <v>1.9736842105263157E-2</v>
      </c>
      <c r="Y33" s="15">
        <v>0.96381578947368418</v>
      </c>
      <c r="Z33" s="14">
        <v>1</v>
      </c>
      <c r="AA33" s="82"/>
      <c r="AB33" s="82"/>
      <c r="AC33" s="82"/>
      <c r="AD33" s="82"/>
      <c r="AE33" s="82"/>
      <c r="AF33" s="82"/>
      <c r="AG33" s="52"/>
      <c r="AH33" s="94">
        <f t="shared" si="14"/>
        <v>0</v>
      </c>
      <c r="AI33" s="94">
        <f t="shared" si="13"/>
        <v>0</v>
      </c>
      <c r="AJ33" s="94">
        <f t="shared" si="13"/>
        <v>0</v>
      </c>
      <c r="AK33" s="94">
        <f t="shared" si="13"/>
        <v>0</v>
      </c>
      <c r="AL33" s="94">
        <f t="shared" si="13"/>
        <v>0</v>
      </c>
      <c r="AM33" s="94">
        <f t="shared" si="13"/>
        <v>0</v>
      </c>
      <c r="AN33" s="103"/>
      <c r="AO33" s="103"/>
      <c r="AP33" s="103"/>
      <c r="AQ33" s="103"/>
      <c r="AR33" s="103"/>
      <c r="AS33" s="103"/>
      <c r="AT33" s="102"/>
    </row>
    <row r="34" spans="1:60" ht="15.75" customHeight="1" x14ac:dyDescent="0.2">
      <c r="A34" s="222"/>
      <c r="B34" s="10" t="s">
        <v>19</v>
      </c>
      <c r="C34" s="16">
        <v>1376</v>
      </c>
      <c r="D34" s="16">
        <v>51</v>
      </c>
      <c r="E34" s="16">
        <v>300</v>
      </c>
      <c r="F34" s="17">
        <v>1727</v>
      </c>
      <c r="G34" s="16">
        <v>1472</v>
      </c>
      <c r="H34" s="16">
        <v>285</v>
      </c>
      <c r="I34" s="16">
        <v>531</v>
      </c>
      <c r="J34" s="17">
        <v>2288</v>
      </c>
      <c r="K34" s="16">
        <v>40</v>
      </c>
      <c r="L34" s="16">
        <v>1466</v>
      </c>
      <c r="M34" s="16">
        <v>1234</v>
      </c>
      <c r="N34" s="60">
        <v>2740</v>
      </c>
      <c r="O34" s="18">
        <v>0</v>
      </c>
      <c r="P34" s="18">
        <v>46</v>
      </c>
      <c r="Q34" s="18">
        <v>542</v>
      </c>
      <c r="R34" s="17">
        <v>588</v>
      </c>
      <c r="S34" s="16">
        <v>0</v>
      </c>
      <c r="T34" s="16">
        <v>2</v>
      </c>
      <c r="U34" s="16">
        <v>526</v>
      </c>
      <c r="V34" s="17">
        <v>528</v>
      </c>
      <c r="W34" s="18">
        <v>5</v>
      </c>
      <c r="X34" s="18">
        <v>6</v>
      </c>
      <c r="Y34" s="18">
        <v>293</v>
      </c>
      <c r="Z34" s="17">
        <v>304</v>
      </c>
      <c r="AA34" s="83">
        <v>1727</v>
      </c>
      <c r="AB34" s="83">
        <v>2288</v>
      </c>
      <c r="AC34" s="83">
        <v>2740</v>
      </c>
      <c r="AD34" s="83">
        <v>588</v>
      </c>
      <c r="AE34" s="83">
        <v>528</v>
      </c>
      <c r="AF34" s="83">
        <v>304</v>
      </c>
      <c r="AG34" s="52">
        <f t="shared" si="15"/>
        <v>8175</v>
      </c>
      <c r="AH34" s="94">
        <f t="shared" si="14"/>
        <v>7.8927283612648478E-3</v>
      </c>
      <c r="AI34" s="94">
        <f t="shared" si="13"/>
        <v>1.045660827479674E-2</v>
      </c>
      <c r="AJ34" s="94">
        <f t="shared" si="13"/>
        <v>1.2522336832580012E-2</v>
      </c>
      <c r="AK34" s="94">
        <f t="shared" si="13"/>
        <v>2.6872752034879737E-3</v>
      </c>
      <c r="AL34" s="94">
        <f t="shared" si="13"/>
        <v>2.4130634480300172E-3</v>
      </c>
      <c r="AM34" s="94">
        <f t="shared" si="13"/>
        <v>1.3893395609869796E-3</v>
      </c>
      <c r="AN34" s="46">
        <f>AA34/$AG$34</f>
        <v>0.21125382262996942</v>
      </c>
      <c r="AO34" s="46">
        <f t="shared" ref="AO34:AT34" si="19">AB34/$AG$34</f>
        <v>0.27987767584097861</v>
      </c>
      <c r="AP34" s="48">
        <f t="shared" si="19"/>
        <v>0.33516819571865442</v>
      </c>
      <c r="AQ34" s="46">
        <f t="shared" si="19"/>
        <v>7.1926605504587154E-2</v>
      </c>
      <c r="AR34" s="46">
        <f t="shared" si="19"/>
        <v>6.458715596330275E-2</v>
      </c>
      <c r="AS34" s="46">
        <f t="shared" si="19"/>
        <v>3.7186544342507642E-2</v>
      </c>
      <c r="AT34" s="104">
        <f t="shared" si="19"/>
        <v>1</v>
      </c>
    </row>
    <row r="35" spans="1:60" x14ac:dyDescent="0.2">
      <c r="A35" s="222" t="s">
        <v>4</v>
      </c>
      <c r="B35" s="10" t="s">
        <v>18</v>
      </c>
      <c r="C35" s="13">
        <v>0.65</v>
      </c>
      <c r="D35" s="13">
        <v>1.6666666666666666E-2</v>
      </c>
      <c r="E35" s="13">
        <v>0.33333333333333331</v>
      </c>
      <c r="F35" s="14">
        <v>1</v>
      </c>
      <c r="G35" s="13">
        <v>0.53086419753086422</v>
      </c>
      <c r="H35" s="13">
        <v>0.12345679012345678</v>
      </c>
      <c r="I35" s="13">
        <v>0.34567901234567899</v>
      </c>
      <c r="J35" s="14">
        <v>1</v>
      </c>
      <c r="K35" s="13">
        <v>1.1764705882352941E-2</v>
      </c>
      <c r="L35" s="13">
        <v>0.54117647058823526</v>
      </c>
      <c r="M35" s="13">
        <v>0.44705882352941179</v>
      </c>
      <c r="N35" s="59">
        <v>1</v>
      </c>
      <c r="O35" s="15">
        <v>0</v>
      </c>
      <c r="P35" s="15">
        <v>9.0909090909090912E-2</v>
      </c>
      <c r="Q35" s="15">
        <v>0.90909090909090906</v>
      </c>
      <c r="R35" s="14">
        <v>1</v>
      </c>
      <c r="S35" s="13">
        <v>0</v>
      </c>
      <c r="T35" s="13">
        <v>0</v>
      </c>
      <c r="U35" s="13">
        <v>1</v>
      </c>
      <c r="V35" s="14">
        <v>1</v>
      </c>
      <c r="W35" s="15">
        <v>0</v>
      </c>
      <c r="X35" s="15">
        <v>0</v>
      </c>
      <c r="Y35" s="15">
        <v>1</v>
      </c>
      <c r="Z35" s="14">
        <v>1</v>
      </c>
      <c r="AA35" s="82"/>
      <c r="AB35" s="82"/>
      <c r="AC35" s="82"/>
      <c r="AD35" s="82"/>
      <c r="AE35" s="82"/>
      <c r="AF35" s="82"/>
      <c r="AG35" s="52"/>
      <c r="AH35" s="94">
        <f t="shared" si="14"/>
        <v>0</v>
      </c>
      <c r="AI35" s="94">
        <f t="shared" si="13"/>
        <v>0</v>
      </c>
      <c r="AJ35" s="94">
        <f t="shared" si="13"/>
        <v>0</v>
      </c>
      <c r="AK35" s="94">
        <f t="shared" si="13"/>
        <v>0</v>
      </c>
      <c r="AL35" s="94">
        <f t="shared" si="13"/>
        <v>0</v>
      </c>
      <c r="AM35" s="94">
        <f t="shared" si="13"/>
        <v>0</v>
      </c>
      <c r="AN35" s="103"/>
      <c r="AO35" s="103"/>
      <c r="AP35" s="103"/>
      <c r="AQ35" s="103"/>
      <c r="AR35" s="103"/>
      <c r="AS35" s="103"/>
      <c r="AT35" s="102"/>
    </row>
    <row r="36" spans="1:60" x14ac:dyDescent="0.2">
      <c r="A36" s="222"/>
      <c r="B36" s="10" t="s">
        <v>19</v>
      </c>
      <c r="C36" s="16">
        <v>39</v>
      </c>
      <c r="D36" s="16">
        <v>1</v>
      </c>
      <c r="E36" s="16">
        <v>20</v>
      </c>
      <c r="F36" s="17">
        <v>60</v>
      </c>
      <c r="G36" s="16">
        <v>43</v>
      </c>
      <c r="H36" s="16">
        <v>10</v>
      </c>
      <c r="I36" s="16">
        <v>28</v>
      </c>
      <c r="J36" s="17">
        <v>81</v>
      </c>
      <c r="K36" s="16">
        <v>1</v>
      </c>
      <c r="L36" s="16">
        <v>46</v>
      </c>
      <c r="M36" s="16">
        <v>38</v>
      </c>
      <c r="N36" s="60">
        <v>85</v>
      </c>
      <c r="O36" s="18">
        <v>0</v>
      </c>
      <c r="P36" s="18">
        <v>2</v>
      </c>
      <c r="Q36" s="18">
        <v>20</v>
      </c>
      <c r="R36" s="17">
        <v>22</v>
      </c>
      <c r="S36" s="16">
        <v>0</v>
      </c>
      <c r="T36" s="16">
        <v>0</v>
      </c>
      <c r="U36" s="16">
        <v>3</v>
      </c>
      <c r="V36" s="17">
        <v>3</v>
      </c>
      <c r="W36" s="18">
        <v>0</v>
      </c>
      <c r="X36" s="18">
        <v>0</v>
      </c>
      <c r="Y36" s="18">
        <v>13</v>
      </c>
      <c r="Z36" s="17">
        <v>13</v>
      </c>
      <c r="AA36" s="83">
        <v>60</v>
      </c>
      <c r="AB36" s="83">
        <v>81</v>
      </c>
      <c r="AC36" s="83">
        <v>85</v>
      </c>
      <c r="AD36" s="83">
        <v>22</v>
      </c>
      <c r="AE36" s="83">
        <v>3</v>
      </c>
      <c r="AF36" s="83">
        <v>13</v>
      </c>
      <c r="AG36" s="52">
        <f t="shared" si="15"/>
        <v>264</v>
      </c>
      <c r="AH36" s="94">
        <f t="shared" si="14"/>
        <v>2.7421175545795651E-4</v>
      </c>
      <c r="AI36" s="94">
        <f t="shared" si="13"/>
        <v>3.7018586986824127E-4</v>
      </c>
      <c r="AJ36" s="94">
        <f t="shared" si="13"/>
        <v>3.8846665356543833E-4</v>
      </c>
      <c r="AK36" s="94">
        <f t="shared" si="13"/>
        <v>1.0054431033458404E-4</v>
      </c>
      <c r="AL36" s="94">
        <f t="shared" si="13"/>
        <v>1.3710587772897823E-5</v>
      </c>
      <c r="AM36" s="94">
        <f t="shared" si="13"/>
        <v>5.9412547015890571E-5</v>
      </c>
      <c r="AN36" s="46">
        <f>AA36/$AG$36</f>
        <v>0.22727272727272727</v>
      </c>
      <c r="AO36" s="46">
        <f t="shared" ref="AO36:AT36" si="20">AB36/$AG$36</f>
        <v>0.30681818181818182</v>
      </c>
      <c r="AP36" s="48">
        <f t="shared" si="20"/>
        <v>0.32196969696969696</v>
      </c>
      <c r="AQ36" s="46">
        <f t="shared" si="20"/>
        <v>8.3333333333333329E-2</v>
      </c>
      <c r="AR36" s="46">
        <f t="shared" si="20"/>
        <v>1.1363636363636364E-2</v>
      </c>
      <c r="AS36" s="46">
        <f t="shared" si="20"/>
        <v>4.924242424242424E-2</v>
      </c>
      <c r="AT36" s="104">
        <f t="shared" si="20"/>
        <v>1</v>
      </c>
    </row>
    <row r="37" spans="1:60" x14ac:dyDescent="0.2">
      <c r="A37" s="222" t="s">
        <v>5</v>
      </c>
      <c r="B37" s="10" t="s">
        <v>18</v>
      </c>
      <c r="C37" s="13">
        <v>0.80371322695303637</v>
      </c>
      <c r="D37" s="13">
        <v>2.1345383044694851E-2</v>
      </c>
      <c r="E37" s="13">
        <v>0.17494139000226877</v>
      </c>
      <c r="F37" s="14">
        <v>1</v>
      </c>
      <c r="G37" s="13">
        <v>0.63072297713176462</v>
      </c>
      <c r="H37" s="13">
        <v>0.1133232328014772</v>
      </c>
      <c r="I37" s="13">
        <v>0.25595379006675822</v>
      </c>
      <c r="J37" s="14">
        <v>1</v>
      </c>
      <c r="K37" s="13">
        <v>2.7597220035536763E-2</v>
      </c>
      <c r="L37" s="13">
        <v>0.4954229549492814</v>
      </c>
      <c r="M37" s="13">
        <v>0.47697982501518182</v>
      </c>
      <c r="N37" s="59">
        <v>1</v>
      </c>
      <c r="O37" s="15">
        <v>1.6679834957422526E-3</v>
      </c>
      <c r="P37" s="15">
        <v>5.3638837678869282E-2</v>
      </c>
      <c r="Q37" s="15">
        <v>0.9446931788253885</v>
      </c>
      <c r="R37" s="14">
        <v>1</v>
      </c>
      <c r="S37" s="13">
        <v>2.0882276168102325E-3</v>
      </c>
      <c r="T37" s="13">
        <v>3.0018271991647089E-3</v>
      </c>
      <c r="U37" s="13">
        <v>0.99490994518402509</v>
      </c>
      <c r="V37" s="14">
        <v>1</v>
      </c>
      <c r="W37" s="15">
        <v>3.144361833952912E-2</v>
      </c>
      <c r="X37" s="15">
        <v>1.5179677819083023E-2</v>
      </c>
      <c r="Y37" s="15">
        <v>0.95337670384138784</v>
      </c>
      <c r="Z37" s="14">
        <v>1</v>
      </c>
      <c r="AA37" s="82"/>
      <c r="AB37" s="82"/>
      <c r="AC37" s="82"/>
      <c r="AD37" s="82"/>
      <c r="AE37" s="82"/>
      <c r="AF37" s="82"/>
      <c r="AG37" s="52"/>
      <c r="AH37" s="94">
        <f t="shared" si="14"/>
        <v>0</v>
      </c>
      <c r="AI37" s="94">
        <f t="shared" si="13"/>
        <v>0</v>
      </c>
      <c r="AJ37" s="94">
        <f t="shared" si="13"/>
        <v>0</v>
      </c>
      <c r="AK37" s="94">
        <f t="shared" si="13"/>
        <v>0</v>
      </c>
      <c r="AL37" s="94">
        <f t="shared" si="13"/>
        <v>0</v>
      </c>
      <c r="AM37" s="94">
        <f t="shared" si="13"/>
        <v>0</v>
      </c>
      <c r="AN37" s="103"/>
      <c r="AO37" s="103"/>
      <c r="AP37" s="103"/>
      <c r="AQ37" s="103"/>
      <c r="AR37" s="103"/>
      <c r="AS37" s="103"/>
      <c r="AT37" s="102"/>
    </row>
    <row r="38" spans="1:60" x14ac:dyDescent="0.2">
      <c r="A38" s="222"/>
      <c r="B38" s="10" t="s">
        <v>19</v>
      </c>
      <c r="C38" s="16">
        <v>42510</v>
      </c>
      <c r="D38" s="16">
        <v>1129</v>
      </c>
      <c r="E38" s="16">
        <v>9253</v>
      </c>
      <c r="F38" s="17">
        <v>52892</v>
      </c>
      <c r="G38" s="16">
        <v>26643</v>
      </c>
      <c r="H38" s="16">
        <v>4787</v>
      </c>
      <c r="I38" s="16">
        <v>10812</v>
      </c>
      <c r="J38" s="17">
        <v>42242</v>
      </c>
      <c r="K38" s="16">
        <v>1227</v>
      </c>
      <c r="L38" s="16">
        <v>22027</v>
      </c>
      <c r="M38" s="16">
        <v>21207</v>
      </c>
      <c r="N38" s="60">
        <v>44461</v>
      </c>
      <c r="O38" s="18">
        <v>19</v>
      </c>
      <c r="P38" s="18">
        <v>611</v>
      </c>
      <c r="Q38" s="18">
        <v>10761</v>
      </c>
      <c r="R38" s="17">
        <v>11391</v>
      </c>
      <c r="S38" s="16">
        <v>16</v>
      </c>
      <c r="T38" s="16">
        <v>23</v>
      </c>
      <c r="U38" s="16">
        <v>7623</v>
      </c>
      <c r="V38" s="17">
        <v>7662</v>
      </c>
      <c r="W38" s="18">
        <v>203</v>
      </c>
      <c r="X38" s="18">
        <v>98</v>
      </c>
      <c r="Y38" s="18">
        <v>6155</v>
      </c>
      <c r="Z38" s="17">
        <v>6456</v>
      </c>
      <c r="AA38" s="83">
        <v>52892</v>
      </c>
      <c r="AB38" s="83">
        <v>42242</v>
      </c>
      <c r="AC38" s="83">
        <v>44461</v>
      </c>
      <c r="AD38" s="83">
        <v>11391</v>
      </c>
      <c r="AE38" s="83">
        <v>7662</v>
      </c>
      <c r="AF38" s="83">
        <v>6456</v>
      </c>
      <c r="AG38" s="52">
        <f t="shared" si="15"/>
        <v>165104</v>
      </c>
      <c r="AH38" s="94">
        <f t="shared" si="14"/>
        <v>0.24172680282803724</v>
      </c>
      <c r="AI38" s="94">
        <f t="shared" si="13"/>
        <v>0.19305421623424995</v>
      </c>
      <c r="AJ38" s="94">
        <f t="shared" si="13"/>
        <v>0.20319548099027004</v>
      </c>
      <c r="AK38" s="94">
        <f t="shared" si="13"/>
        <v>5.2059101773693037E-2</v>
      </c>
      <c r="AL38" s="94">
        <f t="shared" si="13"/>
        <v>3.501684117198104E-2</v>
      </c>
      <c r="AM38" s="94">
        <f t="shared" si="13"/>
        <v>2.9505184887276117E-2</v>
      </c>
      <c r="AN38" s="48">
        <f>AA38/$AG$38</f>
        <v>0.3203556546176955</v>
      </c>
      <c r="AO38" s="46">
        <f t="shared" ref="AO38:AT38" si="21">AB38/$AG$38</f>
        <v>0.25585085764124432</v>
      </c>
      <c r="AP38" s="46">
        <f t="shared" si="21"/>
        <v>0.26929087120845041</v>
      </c>
      <c r="AQ38" s="46">
        <f t="shared" si="21"/>
        <v>6.8992877216784571E-2</v>
      </c>
      <c r="AR38" s="46">
        <f t="shared" si="21"/>
        <v>4.6407113092353909E-2</v>
      </c>
      <c r="AS38" s="46">
        <f t="shared" si="21"/>
        <v>3.9102626223471264E-2</v>
      </c>
      <c r="AT38" s="104">
        <f t="shared" si="21"/>
        <v>1</v>
      </c>
    </row>
    <row r="39" spans="1:60" x14ac:dyDescent="0.2">
      <c r="A39" s="222" t="s">
        <v>6</v>
      </c>
      <c r="B39" s="10" t="s">
        <v>18</v>
      </c>
      <c r="C39" s="13">
        <v>0.78742514970059885</v>
      </c>
      <c r="D39" s="13">
        <v>3.8922155688622756E-2</v>
      </c>
      <c r="E39" s="13">
        <v>0.17365269461077845</v>
      </c>
      <c r="F39" s="14">
        <v>1</v>
      </c>
      <c r="G39" s="13">
        <v>0.64127764127764131</v>
      </c>
      <c r="H39" s="13">
        <v>0.11302211302211303</v>
      </c>
      <c r="I39" s="13">
        <v>0.24570024570024571</v>
      </c>
      <c r="J39" s="14">
        <v>1</v>
      </c>
      <c r="K39" s="13">
        <v>1.984126984126984E-2</v>
      </c>
      <c r="L39" s="13">
        <v>0.57539682539682535</v>
      </c>
      <c r="M39" s="13">
        <v>0.40476190476190477</v>
      </c>
      <c r="N39" s="59">
        <v>1</v>
      </c>
      <c r="O39" s="15">
        <v>0</v>
      </c>
      <c r="P39" s="15">
        <v>5.7851239669421489E-2</v>
      </c>
      <c r="Q39" s="15">
        <v>0.94214876033057848</v>
      </c>
      <c r="R39" s="14">
        <v>1</v>
      </c>
      <c r="S39" s="13">
        <v>8.8495575221238937E-3</v>
      </c>
      <c r="T39" s="13">
        <v>8.8495575221238937E-3</v>
      </c>
      <c r="U39" s="13">
        <v>0.98230088495575218</v>
      </c>
      <c r="V39" s="14">
        <v>1</v>
      </c>
      <c r="W39" s="15">
        <v>2.4793388429752067E-2</v>
      </c>
      <c r="X39" s="15">
        <v>0</v>
      </c>
      <c r="Y39" s="15">
        <v>0.97520661157024791</v>
      </c>
      <c r="Z39" s="14">
        <v>1</v>
      </c>
      <c r="AA39" s="82"/>
      <c r="AB39" s="82"/>
      <c r="AC39" s="82"/>
      <c r="AD39" s="82"/>
      <c r="AE39" s="82"/>
      <c r="AF39" s="82"/>
      <c r="AG39" s="52"/>
      <c r="AH39" s="94">
        <f t="shared" si="14"/>
        <v>0</v>
      </c>
      <c r="AI39" s="94">
        <f t="shared" si="13"/>
        <v>0</v>
      </c>
      <c r="AJ39" s="94">
        <f t="shared" si="13"/>
        <v>0</v>
      </c>
      <c r="AK39" s="94">
        <f t="shared" si="13"/>
        <v>0</v>
      </c>
      <c r="AL39" s="94">
        <f t="shared" si="13"/>
        <v>0</v>
      </c>
      <c r="AM39" s="94">
        <f t="shared" si="13"/>
        <v>0</v>
      </c>
      <c r="AN39" s="103"/>
      <c r="AO39" s="103"/>
      <c r="AP39" s="103"/>
      <c r="AQ39" s="103"/>
      <c r="AR39" s="103"/>
      <c r="AS39" s="103"/>
      <c r="AT39" s="102"/>
    </row>
    <row r="40" spans="1:60" x14ac:dyDescent="0.2">
      <c r="A40" s="222"/>
      <c r="B40" s="10" t="s">
        <v>19</v>
      </c>
      <c r="C40" s="16">
        <v>263</v>
      </c>
      <c r="D40" s="16">
        <v>13</v>
      </c>
      <c r="E40" s="16">
        <v>58</v>
      </c>
      <c r="F40" s="17">
        <v>334</v>
      </c>
      <c r="G40" s="16">
        <v>261</v>
      </c>
      <c r="H40" s="16">
        <v>46</v>
      </c>
      <c r="I40" s="16">
        <v>100</v>
      </c>
      <c r="J40" s="17">
        <v>407</v>
      </c>
      <c r="K40" s="16">
        <v>15</v>
      </c>
      <c r="L40" s="16">
        <v>435</v>
      </c>
      <c r="M40" s="16">
        <v>306</v>
      </c>
      <c r="N40" s="60">
        <v>756</v>
      </c>
      <c r="O40" s="18">
        <v>0</v>
      </c>
      <c r="P40" s="18">
        <v>7</v>
      </c>
      <c r="Q40" s="18">
        <v>114</v>
      </c>
      <c r="R40" s="17">
        <v>121</v>
      </c>
      <c r="S40" s="16">
        <v>1</v>
      </c>
      <c r="T40" s="16">
        <v>1</v>
      </c>
      <c r="U40" s="16">
        <v>111</v>
      </c>
      <c r="V40" s="17">
        <v>113</v>
      </c>
      <c r="W40" s="18">
        <v>3</v>
      </c>
      <c r="X40" s="18">
        <v>0</v>
      </c>
      <c r="Y40" s="18">
        <v>118</v>
      </c>
      <c r="Z40" s="17">
        <v>121</v>
      </c>
      <c r="AA40" s="83">
        <v>334</v>
      </c>
      <c r="AB40" s="83">
        <v>407</v>
      </c>
      <c r="AC40" s="83">
        <v>756</v>
      </c>
      <c r="AD40" s="83">
        <v>121</v>
      </c>
      <c r="AE40" s="83">
        <v>113</v>
      </c>
      <c r="AF40" s="83">
        <v>121</v>
      </c>
      <c r="AG40" s="52">
        <f t="shared" si="15"/>
        <v>1852</v>
      </c>
      <c r="AH40" s="94">
        <f t="shared" si="14"/>
        <v>1.5264454387159578E-3</v>
      </c>
      <c r="AI40" s="94">
        <f t="shared" si="13"/>
        <v>1.8600697411898048E-3</v>
      </c>
      <c r="AJ40" s="94">
        <f t="shared" si="13"/>
        <v>3.4550681187702518E-3</v>
      </c>
      <c r="AK40" s="94">
        <f t="shared" si="13"/>
        <v>5.5299370684021223E-4</v>
      </c>
      <c r="AL40" s="94">
        <f t="shared" si="13"/>
        <v>5.16432139445818E-4</v>
      </c>
      <c r="AM40" s="94">
        <f t="shared" si="13"/>
        <v>5.5299370684021223E-4</v>
      </c>
      <c r="AN40" s="46">
        <f>AA40/$AG$40</f>
        <v>0.18034557235421167</v>
      </c>
      <c r="AO40" s="46">
        <f t="shared" ref="AO40:AT40" si="22">AB40/$AG$40</f>
        <v>0.21976241900647947</v>
      </c>
      <c r="AP40" s="48">
        <f t="shared" si="22"/>
        <v>0.40820734341252701</v>
      </c>
      <c r="AQ40" s="46">
        <f t="shared" si="22"/>
        <v>6.5334773218142544E-2</v>
      </c>
      <c r="AR40" s="46">
        <f t="shared" si="22"/>
        <v>6.1015118790496758E-2</v>
      </c>
      <c r="AS40" s="46">
        <f t="shared" si="22"/>
        <v>6.5334773218142544E-2</v>
      </c>
      <c r="AT40" s="104">
        <f t="shared" si="22"/>
        <v>1</v>
      </c>
    </row>
    <row r="41" spans="1:60" x14ac:dyDescent="0.2">
      <c r="A41" s="222" t="s">
        <v>7</v>
      </c>
      <c r="B41" s="10" t="s">
        <v>18</v>
      </c>
      <c r="C41" s="13">
        <v>0.7365196078431373</v>
      </c>
      <c r="D41" s="13">
        <v>3.1862745098039214E-2</v>
      </c>
      <c r="E41" s="13">
        <v>0.23161764705882354</v>
      </c>
      <c r="F41" s="14">
        <v>1</v>
      </c>
      <c r="G41" s="13">
        <v>0.53831948291782084</v>
      </c>
      <c r="H41" s="13">
        <v>0.14035087719298245</v>
      </c>
      <c r="I41" s="13">
        <v>0.32132963988919666</v>
      </c>
      <c r="J41" s="14">
        <v>1</v>
      </c>
      <c r="K41" s="13">
        <v>9.687362395420519E-3</v>
      </c>
      <c r="L41" s="13">
        <v>0.50638485248789078</v>
      </c>
      <c r="M41" s="13">
        <v>0.48392778511668866</v>
      </c>
      <c r="N41" s="59">
        <v>1</v>
      </c>
      <c r="O41" s="15">
        <v>0</v>
      </c>
      <c r="P41" s="15">
        <v>6.5088757396449703E-2</v>
      </c>
      <c r="Q41" s="15">
        <v>0.9349112426035503</v>
      </c>
      <c r="R41" s="14">
        <v>1</v>
      </c>
      <c r="S41" s="13">
        <v>0</v>
      </c>
      <c r="T41" s="13">
        <v>2.6246719160104987E-3</v>
      </c>
      <c r="U41" s="13">
        <v>0.99737532808398954</v>
      </c>
      <c r="V41" s="14">
        <v>1</v>
      </c>
      <c r="W41" s="15">
        <v>0</v>
      </c>
      <c r="X41" s="15">
        <v>1.3440860215053764E-2</v>
      </c>
      <c r="Y41" s="15">
        <v>0.98655913978494625</v>
      </c>
      <c r="Z41" s="14">
        <v>1</v>
      </c>
      <c r="AA41" s="82"/>
      <c r="AB41" s="82"/>
      <c r="AC41" s="82"/>
      <c r="AD41" s="82"/>
      <c r="AE41" s="82"/>
      <c r="AF41" s="82"/>
      <c r="AG41" s="52"/>
      <c r="AH41" s="94">
        <f t="shared" si="14"/>
        <v>0</v>
      </c>
      <c r="AI41" s="94">
        <f t="shared" si="13"/>
        <v>0</v>
      </c>
      <c r="AJ41" s="94">
        <f t="shared" si="13"/>
        <v>0</v>
      </c>
      <c r="AK41" s="94">
        <f t="shared" si="13"/>
        <v>0</v>
      </c>
      <c r="AL41" s="94">
        <f t="shared" si="13"/>
        <v>0</v>
      </c>
      <c r="AM41" s="94">
        <f t="shared" si="13"/>
        <v>0</v>
      </c>
      <c r="AN41" s="103"/>
      <c r="AO41" s="103"/>
      <c r="AP41" s="103"/>
      <c r="AQ41" s="103"/>
      <c r="AR41" s="103"/>
      <c r="AS41" s="103"/>
      <c r="AT41" s="102"/>
    </row>
    <row r="42" spans="1:60" x14ac:dyDescent="0.2">
      <c r="A42" s="222"/>
      <c r="B42" s="10" t="s">
        <v>19</v>
      </c>
      <c r="C42" s="16">
        <v>601</v>
      </c>
      <c r="D42" s="16">
        <v>26</v>
      </c>
      <c r="E42" s="16">
        <v>189</v>
      </c>
      <c r="F42" s="17">
        <v>816</v>
      </c>
      <c r="G42" s="16">
        <v>583</v>
      </c>
      <c r="H42" s="16">
        <v>152</v>
      </c>
      <c r="I42" s="16">
        <v>348</v>
      </c>
      <c r="J42" s="17">
        <v>1083</v>
      </c>
      <c r="K42" s="16">
        <v>22</v>
      </c>
      <c r="L42" s="16">
        <v>1150</v>
      </c>
      <c r="M42" s="16">
        <v>1099</v>
      </c>
      <c r="N42" s="60">
        <v>2271</v>
      </c>
      <c r="O42" s="18">
        <v>0</v>
      </c>
      <c r="P42" s="18">
        <v>33</v>
      </c>
      <c r="Q42" s="18">
        <v>474</v>
      </c>
      <c r="R42" s="17">
        <v>507</v>
      </c>
      <c r="S42" s="16">
        <v>0</v>
      </c>
      <c r="T42" s="16">
        <v>1</v>
      </c>
      <c r="U42" s="16">
        <v>380</v>
      </c>
      <c r="V42" s="17">
        <v>381</v>
      </c>
      <c r="W42" s="18">
        <v>0</v>
      </c>
      <c r="X42" s="18">
        <v>5</v>
      </c>
      <c r="Y42" s="18">
        <v>367</v>
      </c>
      <c r="Z42" s="17">
        <v>372</v>
      </c>
      <c r="AA42" s="83">
        <v>816</v>
      </c>
      <c r="AB42" s="83">
        <v>1083</v>
      </c>
      <c r="AC42" s="83">
        <v>2271</v>
      </c>
      <c r="AD42" s="83">
        <v>507</v>
      </c>
      <c r="AE42" s="83">
        <v>381</v>
      </c>
      <c r="AF42" s="83">
        <v>372</v>
      </c>
      <c r="AG42" s="52">
        <f t="shared" si="15"/>
        <v>5430</v>
      </c>
      <c r="AH42" s="94">
        <f t="shared" si="14"/>
        <v>3.7292798742282083E-3</v>
      </c>
      <c r="AI42" s="94">
        <f t="shared" si="14"/>
        <v>4.9495221860161144E-3</v>
      </c>
      <c r="AJ42" s="94">
        <f t="shared" si="14"/>
        <v>1.0378914944083653E-2</v>
      </c>
      <c r="AK42" s="94">
        <f t="shared" si="14"/>
        <v>2.3170893336197321E-3</v>
      </c>
      <c r="AL42" s="94">
        <f t="shared" si="14"/>
        <v>1.7412446471580236E-3</v>
      </c>
      <c r="AM42" s="94">
        <f t="shared" si="14"/>
        <v>1.7001128838393302E-3</v>
      </c>
      <c r="AN42" s="46">
        <f>AA42/$AG$42</f>
        <v>0.15027624309392265</v>
      </c>
      <c r="AO42" s="46">
        <f t="shared" ref="AO42:AT42" si="23">AB42/$AG$42</f>
        <v>0.1994475138121547</v>
      </c>
      <c r="AP42" s="48">
        <f t="shared" si="23"/>
        <v>0.41823204419889504</v>
      </c>
      <c r="AQ42" s="46">
        <f t="shared" si="23"/>
        <v>9.3370165745856354E-2</v>
      </c>
      <c r="AR42" s="46">
        <f t="shared" si="23"/>
        <v>7.0165745856353587E-2</v>
      </c>
      <c r="AS42" s="46">
        <f t="shared" si="23"/>
        <v>6.8508287292817674E-2</v>
      </c>
      <c r="AT42" s="104">
        <f t="shared" si="23"/>
        <v>1</v>
      </c>
    </row>
    <row r="43" spans="1:60" x14ac:dyDescent="0.2">
      <c r="A43" s="222" t="s">
        <v>8</v>
      </c>
      <c r="B43" s="10" t="s">
        <v>18</v>
      </c>
      <c r="C43" s="13">
        <v>0.6692913385826772</v>
      </c>
      <c r="D43" s="13">
        <v>3.3464566929133861E-2</v>
      </c>
      <c r="E43" s="13">
        <v>0.297244094488189</v>
      </c>
      <c r="F43" s="14">
        <v>1</v>
      </c>
      <c r="G43" s="13">
        <v>0.64034021871202917</v>
      </c>
      <c r="H43" s="13">
        <v>0.18226002430133659</v>
      </c>
      <c r="I43" s="13">
        <v>0.17739975698663427</v>
      </c>
      <c r="J43" s="14">
        <v>1</v>
      </c>
      <c r="K43" s="13">
        <v>5.5755985569039025E-3</v>
      </c>
      <c r="L43" s="13">
        <v>0.71925221384060345</v>
      </c>
      <c r="M43" s="13">
        <v>0.27517218760249262</v>
      </c>
      <c r="N43" s="59">
        <v>1</v>
      </c>
      <c r="O43" s="15">
        <v>0</v>
      </c>
      <c r="P43" s="15">
        <v>3.8724373576309798E-2</v>
      </c>
      <c r="Q43" s="15">
        <v>0.96127562642369024</v>
      </c>
      <c r="R43" s="14">
        <v>1</v>
      </c>
      <c r="S43" s="13">
        <v>0</v>
      </c>
      <c r="T43" s="13">
        <v>3.5906642728904849E-3</v>
      </c>
      <c r="U43" s="13">
        <v>0.99640933572710955</v>
      </c>
      <c r="V43" s="14">
        <v>1</v>
      </c>
      <c r="W43" s="15">
        <v>2.4813895781637717E-3</v>
      </c>
      <c r="X43" s="15">
        <v>1.2406947890818859E-2</v>
      </c>
      <c r="Y43" s="15">
        <v>0.98511166253101734</v>
      </c>
      <c r="Z43" s="14">
        <v>1</v>
      </c>
      <c r="AA43" s="82"/>
      <c r="AB43" s="82"/>
      <c r="AC43" s="82"/>
      <c r="AD43" s="82"/>
      <c r="AE43" s="82"/>
      <c r="AF43" s="82"/>
      <c r="AG43" s="52"/>
      <c r="AH43" s="94">
        <f t="shared" si="14"/>
        <v>0</v>
      </c>
      <c r="AI43" s="94">
        <f t="shared" si="14"/>
        <v>0</v>
      </c>
      <c r="AJ43" s="94">
        <f t="shared" si="14"/>
        <v>0</v>
      </c>
      <c r="AK43" s="94">
        <f t="shared" si="14"/>
        <v>0</v>
      </c>
      <c r="AL43" s="94">
        <f t="shared" si="14"/>
        <v>0</v>
      </c>
      <c r="AM43" s="94">
        <f t="shared" si="14"/>
        <v>0</v>
      </c>
      <c r="AN43" s="103"/>
      <c r="AO43" s="103"/>
      <c r="AP43" s="103"/>
      <c r="AQ43" s="103"/>
      <c r="AR43" s="103"/>
      <c r="AS43" s="103"/>
      <c r="AT43" s="102"/>
    </row>
    <row r="44" spans="1:60" s="1" customFormat="1" x14ac:dyDescent="0.2">
      <c r="A44" s="222"/>
      <c r="B44" s="8" t="s">
        <v>19</v>
      </c>
      <c r="C44" s="18">
        <v>340</v>
      </c>
      <c r="D44" s="18">
        <v>17</v>
      </c>
      <c r="E44" s="18">
        <v>151</v>
      </c>
      <c r="F44" s="17">
        <v>508</v>
      </c>
      <c r="G44" s="18">
        <v>527</v>
      </c>
      <c r="H44" s="18">
        <v>150</v>
      </c>
      <c r="I44" s="18">
        <v>146</v>
      </c>
      <c r="J44" s="17">
        <v>823</v>
      </c>
      <c r="K44" s="18">
        <v>17</v>
      </c>
      <c r="L44" s="18">
        <v>2193</v>
      </c>
      <c r="M44" s="18">
        <v>839</v>
      </c>
      <c r="N44" s="60">
        <v>3049</v>
      </c>
      <c r="O44" s="18">
        <v>0</v>
      </c>
      <c r="P44" s="18">
        <v>17</v>
      </c>
      <c r="Q44" s="18">
        <v>422</v>
      </c>
      <c r="R44" s="17">
        <v>439</v>
      </c>
      <c r="S44" s="18">
        <v>0</v>
      </c>
      <c r="T44" s="18">
        <v>2</v>
      </c>
      <c r="U44" s="18">
        <v>555</v>
      </c>
      <c r="V44" s="17">
        <v>557</v>
      </c>
      <c r="W44" s="18">
        <v>1</v>
      </c>
      <c r="X44" s="18">
        <v>5</v>
      </c>
      <c r="Y44" s="18">
        <v>397</v>
      </c>
      <c r="Z44" s="17">
        <v>403</v>
      </c>
      <c r="AA44" s="83">
        <v>508</v>
      </c>
      <c r="AB44" s="83">
        <v>823</v>
      </c>
      <c r="AC44" s="83">
        <v>3049</v>
      </c>
      <c r="AD44" s="83">
        <v>439</v>
      </c>
      <c r="AE44" s="83">
        <v>557</v>
      </c>
      <c r="AF44" s="83">
        <v>403</v>
      </c>
      <c r="AG44" s="52">
        <f t="shared" si="15"/>
        <v>5779</v>
      </c>
      <c r="AH44" s="94">
        <f t="shared" si="14"/>
        <v>2.3216595295440317E-3</v>
      </c>
      <c r="AI44" s="94">
        <f t="shared" si="14"/>
        <v>3.7612712456983029E-3</v>
      </c>
      <c r="AJ44" s="94">
        <f t="shared" si="14"/>
        <v>1.3934527373188489E-2</v>
      </c>
      <c r="AK44" s="94">
        <f t="shared" si="14"/>
        <v>2.0063160107673815E-3</v>
      </c>
      <c r="AL44" s="94">
        <f t="shared" si="14"/>
        <v>2.5455991298346959E-3</v>
      </c>
      <c r="AM44" s="94">
        <f t="shared" si="14"/>
        <v>1.8417889574926078E-3</v>
      </c>
      <c r="AN44" s="46">
        <f>AA44/$AG$44</f>
        <v>8.7904481744246407E-2</v>
      </c>
      <c r="AO44" s="46">
        <f t="shared" ref="AO44:AT44" si="24">AB44/$AG$44</f>
        <v>0.14241218203841496</v>
      </c>
      <c r="AP44" s="48">
        <f t="shared" si="24"/>
        <v>0.52759993078387268</v>
      </c>
      <c r="AQ44" s="46">
        <f t="shared" si="24"/>
        <v>7.5964699775047592E-2</v>
      </c>
      <c r="AR44" s="46">
        <f t="shared" si="24"/>
        <v>9.6383457345561516E-2</v>
      </c>
      <c r="AS44" s="46">
        <f t="shared" si="24"/>
        <v>6.9735248312856893E-2</v>
      </c>
      <c r="AT44" s="104">
        <f t="shared" si="24"/>
        <v>1</v>
      </c>
    </row>
    <row r="45" spans="1:60" s="5" customFormat="1" ht="15.75" customHeight="1" x14ac:dyDescent="0.2">
      <c r="A45" s="224" t="s">
        <v>20</v>
      </c>
      <c r="B45" s="9" t="s">
        <v>18</v>
      </c>
      <c r="C45" s="32">
        <v>0.67488658834477144</v>
      </c>
      <c r="D45" s="32">
        <v>1.9076422007677098E-2</v>
      </c>
      <c r="E45" s="32">
        <v>0.30603698964755149</v>
      </c>
      <c r="F45" s="35">
        <v>1</v>
      </c>
      <c r="G45" s="32">
        <v>0.59538913817112793</v>
      </c>
      <c r="H45" s="32">
        <v>8.0380628191242462E-2</v>
      </c>
      <c r="I45" s="32">
        <v>0.32423023363762959</v>
      </c>
      <c r="J45" s="35">
        <v>1</v>
      </c>
      <c r="K45" s="32">
        <v>0.31958689962509729</v>
      </c>
      <c r="L45" s="32">
        <v>0.32658979981608544</v>
      </c>
      <c r="M45" s="32">
        <v>0.35382330055881728</v>
      </c>
      <c r="N45" s="61">
        <v>1</v>
      </c>
      <c r="O45" s="32">
        <v>0.39267396224847895</v>
      </c>
      <c r="P45" s="32">
        <v>0.20755030421330231</v>
      </c>
      <c r="Q45" s="32">
        <v>0.39977573353821877</v>
      </c>
      <c r="R45" s="35">
        <v>1</v>
      </c>
      <c r="S45" s="32">
        <v>0.18269230769230768</v>
      </c>
      <c r="T45" s="32">
        <v>0.10576923076923077</v>
      </c>
      <c r="U45" s="32">
        <v>0.71153846153846156</v>
      </c>
      <c r="V45" s="35">
        <v>1</v>
      </c>
      <c r="W45" s="32">
        <v>0.21343460386035817</v>
      </c>
      <c r="X45" s="32">
        <v>7.4559264162776112E-2</v>
      </c>
      <c r="Y45" s="32">
        <v>0.71200613197686569</v>
      </c>
      <c r="Z45" s="35">
        <v>1</v>
      </c>
      <c r="AA45" s="99"/>
      <c r="AB45" s="99"/>
      <c r="AC45" s="99"/>
      <c r="AD45" s="99"/>
      <c r="AE45" s="99"/>
      <c r="AF45" s="99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50"/>
      <c r="AU45" s="105"/>
    </row>
    <row r="46" spans="1:60" s="5" customFormat="1" ht="15.75" customHeight="1" x14ac:dyDescent="0.2">
      <c r="A46" s="224"/>
      <c r="B46" s="9" t="s">
        <v>19</v>
      </c>
      <c r="C46" s="33">
        <v>11604</v>
      </c>
      <c r="D46" s="33">
        <v>328</v>
      </c>
      <c r="E46" s="33">
        <v>5262</v>
      </c>
      <c r="F46" s="34">
        <v>17194</v>
      </c>
      <c r="G46" s="33">
        <v>7696</v>
      </c>
      <c r="H46" s="33">
        <v>1039</v>
      </c>
      <c r="I46" s="33">
        <v>4191</v>
      </c>
      <c r="J46" s="34">
        <v>12926</v>
      </c>
      <c r="K46" s="33">
        <v>4518</v>
      </c>
      <c r="L46" s="33">
        <v>4617</v>
      </c>
      <c r="M46" s="33">
        <v>5002</v>
      </c>
      <c r="N46" s="62">
        <v>14137</v>
      </c>
      <c r="O46" s="33">
        <v>18910</v>
      </c>
      <c r="P46" s="33">
        <v>9995</v>
      </c>
      <c r="Q46" s="33">
        <v>19252</v>
      </c>
      <c r="R46" s="34">
        <v>48157</v>
      </c>
      <c r="S46" s="33">
        <v>209</v>
      </c>
      <c r="T46" s="33">
        <v>121</v>
      </c>
      <c r="U46" s="33">
        <v>814</v>
      </c>
      <c r="V46" s="34">
        <v>1144</v>
      </c>
      <c r="W46" s="33">
        <v>6126</v>
      </c>
      <c r="X46" s="33">
        <v>2140</v>
      </c>
      <c r="Y46" s="33">
        <v>20436</v>
      </c>
      <c r="Z46" s="34">
        <v>28702</v>
      </c>
      <c r="AA46" s="85">
        <v>17194</v>
      </c>
      <c r="AB46" s="85">
        <v>12926</v>
      </c>
      <c r="AC46" s="85">
        <v>14137</v>
      </c>
      <c r="AD46" s="85">
        <v>48157</v>
      </c>
      <c r="AE46" s="85">
        <v>1144</v>
      </c>
      <c r="AF46" s="85">
        <v>28702</v>
      </c>
      <c r="AG46" s="52">
        <f>SUM(AA46:AF46)</f>
        <v>122260</v>
      </c>
      <c r="AH46" s="47">
        <f>AA46/$AG$46</f>
        <v>0.14063471290691967</v>
      </c>
      <c r="AI46" s="47">
        <f t="shared" ref="AI46:AM61" si="25">AB46/$AG$46</f>
        <v>0.10572550302633732</v>
      </c>
      <c r="AJ46" s="47">
        <f t="shared" si="25"/>
        <v>0.11563062326190086</v>
      </c>
      <c r="AK46" s="47">
        <f t="shared" si="25"/>
        <v>0.39389007034189433</v>
      </c>
      <c r="AL46" s="47">
        <f t="shared" si="25"/>
        <v>9.3571078030426965E-3</v>
      </c>
      <c r="AM46" s="47">
        <f t="shared" si="25"/>
        <v>0.23476198265990511</v>
      </c>
      <c r="AN46" s="45"/>
      <c r="AO46" s="45"/>
      <c r="AP46" s="45"/>
      <c r="AQ46" s="45"/>
      <c r="AR46" s="45"/>
      <c r="AS46" s="45"/>
      <c r="AT46" s="50"/>
    </row>
    <row r="47" spans="1:60" x14ac:dyDescent="0.2">
      <c r="A47" s="222" t="s">
        <v>0</v>
      </c>
      <c r="B47" s="10" t="s">
        <v>18</v>
      </c>
      <c r="C47" s="24">
        <v>0.58695652173913049</v>
      </c>
      <c r="D47" s="24">
        <v>8.6956521739130432E-2</v>
      </c>
      <c r="E47" s="24">
        <v>0.32608695652173914</v>
      </c>
      <c r="F47" s="25">
        <v>1</v>
      </c>
      <c r="G47" s="26">
        <v>0.5714285714285714</v>
      </c>
      <c r="H47" s="26">
        <v>7.9365079365079361E-2</v>
      </c>
      <c r="I47" s="26">
        <v>0.34920634920634919</v>
      </c>
      <c r="J47" s="27">
        <v>1</v>
      </c>
      <c r="K47" s="26">
        <v>0.18604651162790697</v>
      </c>
      <c r="L47" s="26">
        <v>0.31395348837209303</v>
      </c>
      <c r="M47" s="26">
        <v>0.5</v>
      </c>
      <c r="N47" s="63">
        <v>1</v>
      </c>
      <c r="O47" s="26">
        <v>0.25865209471766848</v>
      </c>
      <c r="P47" s="26">
        <v>9.107468123861566E-2</v>
      </c>
      <c r="Q47" s="26">
        <v>0.65027322404371579</v>
      </c>
      <c r="R47" s="27">
        <v>1</v>
      </c>
      <c r="S47" s="26">
        <v>0</v>
      </c>
      <c r="T47" s="26">
        <v>0</v>
      </c>
      <c r="U47" s="26">
        <v>1</v>
      </c>
      <c r="V47" s="27">
        <v>1</v>
      </c>
      <c r="W47" s="26">
        <v>0.22685185185185186</v>
      </c>
      <c r="X47" s="26">
        <v>4.6296296296296294E-2</v>
      </c>
      <c r="Y47" s="26">
        <v>0.72685185185185186</v>
      </c>
      <c r="Z47" s="27">
        <v>1</v>
      </c>
      <c r="AA47" s="86"/>
      <c r="AB47" s="86"/>
      <c r="AC47" s="86"/>
      <c r="AD47" s="86"/>
      <c r="AE47" s="86"/>
      <c r="AF47" s="86"/>
      <c r="AG47" s="52"/>
      <c r="AH47" s="94">
        <f t="shared" ref="AH47:AM64" si="26">AA47/$AG$46</f>
        <v>0</v>
      </c>
      <c r="AI47" s="94">
        <f t="shared" si="25"/>
        <v>0</v>
      </c>
      <c r="AJ47" s="94">
        <f t="shared" si="25"/>
        <v>0</v>
      </c>
      <c r="AK47" s="94">
        <f t="shared" si="25"/>
        <v>0</v>
      </c>
      <c r="AL47" s="94">
        <f t="shared" si="25"/>
        <v>0</v>
      </c>
      <c r="AM47" s="94">
        <f t="shared" si="25"/>
        <v>0</v>
      </c>
      <c r="AN47" s="44"/>
      <c r="AO47" s="44"/>
      <c r="AP47" s="44"/>
      <c r="AQ47" s="44"/>
      <c r="AR47" s="44"/>
      <c r="AS47" s="44"/>
      <c r="AT47" s="49"/>
    </row>
    <row r="48" spans="1:60" x14ac:dyDescent="0.2">
      <c r="A48" s="222"/>
      <c r="B48" s="10" t="s">
        <v>19</v>
      </c>
      <c r="C48" s="28">
        <v>54</v>
      </c>
      <c r="D48" s="28">
        <v>8</v>
      </c>
      <c r="E48" s="28">
        <v>30</v>
      </c>
      <c r="F48" s="29">
        <v>92</v>
      </c>
      <c r="G48" s="28">
        <v>36</v>
      </c>
      <c r="H48" s="28">
        <v>5</v>
      </c>
      <c r="I48" s="28">
        <v>22</v>
      </c>
      <c r="J48" s="23">
        <v>63</v>
      </c>
      <c r="K48" s="28">
        <v>16</v>
      </c>
      <c r="L48" s="28">
        <v>27</v>
      </c>
      <c r="M48" s="28">
        <v>43</v>
      </c>
      <c r="N48" s="64">
        <v>86</v>
      </c>
      <c r="O48" s="30">
        <v>142</v>
      </c>
      <c r="P48" s="31">
        <v>50</v>
      </c>
      <c r="Q48" s="31">
        <v>357</v>
      </c>
      <c r="R48" s="29">
        <v>549</v>
      </c>
      <c r="S48" s="28">
        <v>0</v>
      </c>
      <c r="T48" s="28">
        <v>0</v>
      </c>
      <c r="U48" s="28">
        <v>12</v>
      </c>
      <c r="V48" s="29">
        <v>12</v>
      </c>
      <c r="W48" s="30">
        <v>49</v>
      </c>
      <c r="X48" s="31">
        <v>10</v>
      </c>
      <c r="Y48" s="31">
        <v>157</v>
      </c>
      <c r="Z48" s="29">
        <v>216</v>
      </c>
      <c r="AA48" s="87">
        <v>92</v>
      </c>
      <c r="AB48" s="88">
        <v>63</v>
      </c>
      <c r="AC48" s="87">
        <v>86</v>
      </c>
      <c r="AD48" s="87">
        <v>549</v>
      </c>
      <c r="AE48" s="87">
        <v>12</v>
      </c>
      <c r="AF48" s="87">
        <v>216</v>
      </c>
      <c r="AG48" s="52">
        <f t="shared" ref="AG48:AG64" si="27">SUM(AA48:AF48)</f>
        <v>1018</v>
      </c>
      <c r="AH48" s="94">
        <f t="shared" si="26"/>
        <v>7.5249468346147549E-4</v>
      </c>
      <c r="AI48" s="94">
        <f t="shared" si="25"/>
        <v>5.1529527237035829E-4</v>
      </c>
      <c r="AJ48" s="94">
        <f t="shared" si="25"/>
        <v>7.0341894323572719E-4</v>
      </c>
      <c r="AK48" s="94">
        <f t="shared" si="25"/>
        <v>4.4904302306559788E-3</v>
      </c>
      <c r="AL48" s="94">
        <f t="shared" si="25"/>
        <v>9.8151480451496814E-5</v>
      </c>
      <c r="AM48" s="94">
        <f t="shared" si="25"/>
        <v>1.7667266481269427E-3</v>
      </c>
      <c r="AN48" s="46">
        <f>AA48/$AG$48</f>
        <v>9.0373280943025547E-2</v>
      </c>
      <c r="AO48" s="46">
        <f t="shared" ref="AO48:AT48" si="28">AB48/$AG$48</f>
        <v>6.1886051080550099E-2</v>
      </c>
      <c r="AP48" s="46">
        <f t="shared" si="28"/>
        <v>8.4479371316306479E-2</v>
      </c>
      <c r="AQ48" s="48">
        <f t="shared" si="28"/>
        <v>0.53929273084479368</v>
      </c>
      <c r="AR48" s="46">
        <f t="shared" si="28"/>
        <v>1.1787819253438114E-2</v>
      </c>
      <c r="AS48" s="46">
        <f t="shared" si="28"/>
        <v>0.21218074656188604</v>
      </c>
      <c r="AT48" s="104">
        <f t="shared" si="28"/>
        <v>1</v>
      </c>
      <c r="AV48">
        <v>177353</v>
      </c>
      <c r="AW48">
        <v>19134</v>
      </c>
      <c r="AX48">
        <v>11713</v>
      </c>
      <c r="AY48">
        <v>67011</v>
      </c>
      <c r="AZ48">
        <v>97858</v>
      </c>
      <c r="BA48">
        <v>736</v>
      </c>
      <c r="BB48">
        <v>500</v>
      </c>
      <c r="BC48">
        <v>40892</v>
      </c>
      <c r="BD48">
        <v>42128</v>
      </c>
      <c r="BE48">
        <v>6504</v>
      </c>
      <c r="BF48">
        <v>2424</v>
      </c>
      <c r="BG48">
        <v>38672</v>
      </c>
      <c r="BH48">
        <v>47600</v>
      </c>
    </row>
    <row r="49" spans="1:47" x14ac:dyDescent="0.2">
      <c r="A49" s="222" t="s">
        <v>1</v>
      </c>
      <c r="B49" s="10" t="s">
        <v>18</v>
      </c>
      <c r="C49" s="24">
        <v>0.7773167358229599</v>
      </c>
      <c r="D49" s="24">
        <v>1.6597510373443983E-2</v>
      </c>
      <c r="E49" s="24">
        <v>0.20608575380359612</v>
      </c>
      <c r="F49" s="25">
        <v>1</v>
      </c>
      <c r="G49" s="26">
        <v>0.65729349736379616</v>
      </c>
      <c r="H49" s="26">
        <v>7.9086115992970121E-2</v>
      </c>
      <c r="I49" s="26">
        <v>0.26362038664323373</v>
      </c>
      <c r="J49" s="27">
        <v>1</v>
      </c>
      <c r="K49" s="26">
        <v>0.36568457538994803</v>
      </c>
      <c r="L49" s="26">
        <v>0.40034662045060659</v>
      </c>
      <c r="M49" s="26">
        <v>0.2339688041594454</v>
      </c>
      <c r="N49" s="63">
        <v>1</v>
      </c>
      <c r="O49" s="26">
        <v>0.50863422291993721</v>
      </c>
      <c r="P49" s="26">
        <v>0.2813971742543171</v>
      </c>
      <c r="Q49" s="26">
        <v>0.20996860282574567</v>
      </c>
      <c r="R49" s="27">
        <v>1</v>
      </c>
      <c r="S49" s="26">
        <v>0.2857142857142857</v>
      </c>
      <c r="T49" s="26">
        <v>0.30357142857142855</v>
      </c>
      <c r="U49" s="26">
        <v>0.4107142857142857</v>
      </c>
      <c r="V49" s="27">
        <v>1</v>
      </c>
      <c r="W49" s="26">
        <v>0.29598893499308437</v>
      </c>
      <c r="X49" s="26">
        <v>8.9903181189488243E-2</v>
      </c>
      <c r="Y49" s="26">
        <v>0.61410788381742742</v>
      </c>
      <c r="Z49" s="27">
        <v>1</v>
      </c>
      <c r="AA49" s="86"/>
      <c r="AB49" s="86"/>
      <c r="AC49" s="86"/>
      <c r="AD49" s="86"/>
      <c r="AE49" s="86"/>
      <c r="AF49" s="86"/>
      <c r="AG49" s="52"/>
      <c r="AH49" s="94">
        <f t="shared" si="26"/>
        <v>0</v>
      </c>
      <c r="AI49" s="94">
        <f t="shared" si="25"/>
        <v>0</v>
      </c>
      <c r="AJ49" s="94">
        <f t="shared" si="25"/>
        <v>0</v>
      </c>
      <c r="AK49" s="94">
        <f t="shared" si="25"/>
        <v>0</v>
      </c>
      <c r="AL49" s="94">
        <f t="shared" si="25"/>
        <v>0</v>
      </c>
      <c r="AM49" s="94">
        <f t="shared" si="25"/>
        <v>0</v>
      </c>
      <c r="AN49" s="103"/>
      <c r="AO49" s="103"/>
      <c r="AP49" s="103"/>
      <c r="AQ49" s="103"/>
      <c r="AR49" s="103"/>
      <c r="AS49" s="103"/>
      <c r="AT49" s="102"/>
    </row>
    <row r="50" spans="1:47" x14ac:dyDescent="0.2">
      <c r="A50" s="222"/>
      <c r="B50" s="10" t="s">
        <v>19</v>
      </c>
      <c r="C50" s="28">
        <v>562</v>
      </c>
      <c r="D50" s="28">
        <v>12</v>
      </c>
      <c r="E50" s="28">
        <v>149</v>
      </c>
      <c r="F50" s="29">
        <v>723</v>
      </c>
      <c r="G50" s="28">
        <v>374</v>
      </c>
      <c r="H50" s="28">
        <v>45</v>
      </c>
      <c r="I50" s="28">
        <v>150</v>
      </c>
      <c r="J50" s="23">
        <v>569</v>
      </c>
      <c r="K50" s="28">
        <v>211</v>
      </c>
      <c r="L50" s="28">
        <v>231</v>
      </c>
      <c r="M50" s="28">
        <v>135</v>
      </c>
      <c r="N50" s="64">
        <v>577</v>
      </c>
      <c r="O50" s="30">
        <v>1296</v>
      </c>
      <c r="P50" s="31">
        <v>717</v>
      </c>
      <c r="Q50" s="31">
        <v>535</v>
      </c>
      <c r="R50" s="29">
        <v>2548</v>
      </c>
      <c r="S50" s="28">
        <v>16</v>
      </c>
      <c r="T50" s="28">
        <v>17</v>
      </c>
      <c r="U50" s="28">
        <v>23</v>
      </c>
      <c r="V50" s="29">
        <v>56</v>
      </c>
      <c r="W50" s="30">
        <v>214</v>
      </c>
      <c r="X50" s="31">
        <v>65</v>
      </c>
      <c r="Y50" s="31">
        <v>444</v>
      </c>
      <c r="Z50" s="29">
        <v>723</v>
      </c>
      <c r="AA50" s="87">
        <v>723</v>
      </c>
      <c r="AB50" s="88">
        <v>569</v>
      </c>
      <c r="AC50" s="87">
        <v>577</v>
      </c>
      <c r="AD50" s="87">
        <v>2548</v>
      </c>
      <c r="AE50" s="87">
        <v>56</v>
      </c>
      <c r="AF50" s="87">
        <v>723</v>
      </c>
      <c r="AG50" s="52">
        <f t="shared" si="27"/>
        <v>5196</v>
      </c>
      <c r="AH50" s="94">
        <f t="shared" si="26"/>
        <v>5.9136266972026827E-3</v>
      </c>
      <c r="AI50" s="94">
        <f t="shared" si="25"/>
        <v>4.6540160314084734E-3</v>
      </c>
      <c r="AJ50" s="94">
        <f t="shared" si="25"/>
        <v>4.7194503517094715E-3</v>
      </c>
      <c r="AK50" s="94">
        <f t="shared" si="25"/>
        <v>2.0840831015867822E-2</v>
      </c>
      <c r="AL50" s="94">
        <f t="shared" si="25"/>
        <v>4.5804024210698512E-4</v>
      </c>
      <c r="AM50" s="94">
        <f t="shared" si="25"/>
        <v>5.9136266972026827E-3</v>
      </c>
      <c r="AN50" s="46">
        <f>AA50/$AG$50</f>
        <v>0.13914549653579678</v>
      </c>
      <c r="AO50" s="46">
        <f t="shared" ref="AO50:AT50" si="29">AB50/$AG$50</f>
        <v>0.10950731331793688</v>
      </c>
      <c r="AP50" s="46">
        <f t="shared" si="29"/>
        <v>0.11104695919938413</v>
      </c>
      <c r="AQ50" s="48">
        <f t="shared" si="29"/>
        <v>0.49037721324095457</v>
      </c>
      <c r="AR50" s="46">
        <f t="shared" si="29"/>
        <v>1.0777521170130869E-2</v>
      </c>
      <c r="AS50" s="46">
        <f t="shared" si="29"/>
        <v>0.13914549653579678</v>
      </c>
      <c r="AT50" s="104">
        <f t="shared" si="29"/>
        <v>1</v>
      </c>
    </row>
    <row r="51" spans="1:47" x14ac:dyDescent="0.2">
      <c r="A51" s="222" t="s">
        <v>2</v>
      </c>
      <c r="B51" s="10" t="s">
        <v>18</v>
      </c>
      <c r="C51" s="24">
        <v>0.65121668597914251</v>
      </c>
      <c r="D51" s="24">
        <v>2.085747392815759E-2</v>
      </c>
      <c r="E51" s="24">
        <v>0.32792584009269987</v>
      </c>
      <c r="F51" s="25">
        <v>1</v>
      </c>
      <c r="G51" s="26">
        <v>0.56164383561643838</v>
      </c>
      <c r="H51" s="26">
        <v>9.9051633298208638E-2</v>
      </c>
      <c r="I51" s="26">
        <v>0.33930453108535302</v>
      </c>
      <c r="J51" s="27">
        <v>1</v>
      </c>
      <c r="K51" s="26">
        <v>0.32210031347962381</v>
      </c>
      <c r="L51" s="26">
        <v>0.33150470219435735</v>
      </c>
      <c r="M51" s="26">
        <v>0.34639498432601878</v>
      </c>
      <c r="N51" s="63">
        <v>1</v>
      </c>
      <c r="O51" s="26">
        <v>0.30345471521942108</v>
      </c>
      <c r="P51" s="26">
        <v>0.19296607531901649</v>
      </c>
      <c r="Q51" s="26">
        <v>0.50357920946156243</v>
      </c>
      <c r="R51" s="27">
        <v>1</v>
      </c>
      <c r="S51" s="26">
        <v>0.33333333333333331</v>
      </c>
      <c r="T51" s="26">
        <v>0.15555555555555556</v>
      </c>
      <c r="U51" s="26">
        <v>0.51111111111111107</v>
      </c>
      <c r="V51" s="27">
        <v>1</v>
      </c>
      <c r="W51" s="26">
        <v>0.20116731517509728</v>
      </c>
      <c r="X51" s="26">
        <v>7.8210116731517509E-2</v>
      </c>
      <c r="Y51" s="26">
        <v>0.72062256809338521</v>
      </c>
      <c r="Z51" s="27">
        <v>1</v>
      </c>
      <c r="AA51" s="86"/>
      <c r="AB51" s="86"/>
      <c r="AC51" s="86"/>
      <c r="AD51" s="86"/>
      <c r="AE51" s="86"/>
      <c r="AF51" s="86"/>
      <c r="AG51" s="52"/>
      <c r="AH51" s="94">
        <f t="shared" si="26"/>
        <v>0</v>
      </c>
      <c r="AI51" s="94">
        <f t="shared" si="25"/>
        <v>0</v>
      </c>
      <c r="AJ51" s="94">
        <f t="shared" si="25"/>
        <v>0</v>
      </c>
      <c r="AK51" s="94">
        <f t="shared" si="25"/>
        <v>0</v>
      </c>
      <c r="AL51" s="94">
        <f t="shared" si="25"/>
        <v>0</v>
      </c>
      <c r="AM51" s="94">
        <f t="shared" si="25"/>
        <v>0</v>
      </c>
      <c r="AN51" s="103"/>
      <c r="AO51" s="103"/>
      <c r="AP51" s="103"/>
      <c r="AQ51" s="103"/>
      <c r="AR51" s="103"/>
      <c r="AS51" s="103"/>
      <c r="AT51" s="102"/>
    </row>
    <row r="52" spans="1:47" x14ac:dyDescent="0.2">
      <c r="A52" s="222"/>
      <c r="B52" s="10" t="s">
        <v>19</v>
      </c>
      <c r="C52" s="28">
        <v>562</v>
      </c>
      <c r="D52" s="28">
        <v>18</v>
      </c>
      <c r="E52" s="28">
        <v>283</v>
      </c>
      <c r="F52" s="29">
        <v>863</v>
      </c>
      <c r="G52" s="28">
        <v>533</v>
      </c>
      <c r="H52" s="28">
        <v>94</v>
      </c>
      <c r="I52" s="28">
        <v>322</v>
      </c>
      <c r="J52" s="23">
        <v>949</v>
      </c>
      <c r="K52" s="28">
        <v>411</v>
      </c>
      <c r="L52" s="28">
        <v>423</v>
      </c>
      <c r="M52" s="28">
        <v>442</v>
      </c>
      <c r="N52" s="64">
        <v>1276</v>
      </c>
      <c r="O52" s="30">
        <v>975</v>
      </c>
      <c r="P52" s="31">
        <v>620</v>
      </c>
      <c r="Q52" s="31">
        <v>1618</v>
      </c>
      <c r="R52" s="29">
        <v>3213</v>
      </c>
      <c r="S52" s="28">
        <v>45</v>
      </c>
      <c r="T52" s="28">
        <v>21</v>
      </c>
      <c r="U52" s="28">
        <v>69</v>
      </c>
      <c r="V52" s="29">
        <v>135</v>
      </c>
      <c r="W52" s="30">
        <v>517</v>
      </c>
      <c r="X52" s="31">
        <v>201</v>
      </c>
      <c r="Y52" s="31">
        <v>1852</v>
      </c>
      <c r="Z52" s="29">
        <v>2570</v>
      </c>
      <c r="AA52" s="87">
        <v>863</v>
      </c>
      <c r="AB52" s="88">
        <v>949</v>
      </c>
      <c r="AC52" s="87">
        <v>1276</v>
      </c>
      <c r="AD52" s="87">
        <v>3213</v>
      </c>
      <c r="AE52" s="87">
        <v>135</v>
      </c>
      <c r="AF52" s="87">
        <v>2570</v>
      </c>
      <c r="AG52" s="52">
        <f t="shared" si="27"/>
        <v>9006</v>
      </c>
      <c r="AH52" s="94">
        <f t="shared" si="26"/>
        <v>7.0587273024701452E-3</v>
      </c>
      <c r="AI52" s="94">
        <f t="shared" si="25"/>
        <v>7.7621462457058725E-3</v>
      </c>
      <c r="AJ52" s="94">
        <f t="shared" si="25"/>
        <v>1.043677408800916E-2</v>
      </c>
      <c r="AK52" s="94">
        <f t="shared" si="25"/>
        <v>2.6280058890888271E-2</v>
      </c>
      <c r="AL52" s="94">
        <f t="shared" si="25"/>
        <v>1.104204155079339E-3</v>
      </c>
      <c r="AM52" s="94">
        <f t="shared" si="25"/>
        <v>2.1020775396695567E-2</v>
      </c>
      <c r="AN52" s="46">
        <f>AA52/$AG$52</f>
        <v>9.5825005551854317E-2</v>
      </c>
      <c r="AO52" s="46">
        <f t="shared" ref="AO52:AT52" si="30">AB52/$AG$52</f>
        <v>0.1053741949811237</v>
      </c>
      <c r="AP52" s="46">
        <f t="shared" si="30"/>
        <v>0.14168332222962468</v>
      </c>
      <c r="AQ52" s="48">
        <f t="shared" si="30"/>
        <v>0.35676215856095939</v>
      </c>
      <c r="AR52" s="46">
        <f t="shared" si="30"/>
        <v>1.4990006662225183E-2</v>
      </c>
      <c r="AS52" s="46">
        <f t="shared" si="30"/>
        <v>0.28536531201421272</v>
      </c>
      <c r="AT52" s="104">
        <f t="shared" si="30"/>
        <v>1</v>
      </c>
    </row>
    <row r="53" spans="1:47" x14ac:dyDescent="0.2">
      <c r="A53" s="222" t="s">
        <v>3</v>
      </c>
      <c r="B53" s="10" t="s">
        <v>18</v>
      </c>
      <c r="C53" s="24">
        <v>0.73522727272727273</v>
      </c>
      <c r="D53" s="24">
        <v>1.8181818181818181E-2</v>
      </c>
      <c r="E53" s="24">
        <v>0.24659090909090908</v>
      </c>
      <c r="F53" s="25">
        <v>1</v>
      </c>
      <c r="G53" s="26">
        <v>0.69448584202682562</v>
      </c>
      <c r="H53" s="26">
        <v>6.4083457526080481E-2</v>
      </c>
      <c r="I53" s="26">
        <v>0.24143070044709389</v>
      </c>
      <c r="J53" s="27">
        <v>1</v>
      </c>
      <c r="K53" s="26">
        <v>0.36797066014669927</v>
      </c>
      <c r="L53" s="26">
        <v>0.42665036674816625</v>
      </c>
      <c r="M53" s="26">
        <v>0.20537897310513448</v>
      </c>
      <c r="N53" s="63">
        <v>1</v>
      </c>
      <c r="O53" s="26">
        <v>0.44828326180257511</v>
      </c>
      <c r="P53" s="26">
        <v>0.26802575107296139</v>
      </c>
      <c r="Q53" s="26">
        <v>0.2836909871244635</v>
      </c>
      <c r="R53" s="27">
        <v>1</v>
      </c>
      <c r="S53" s="26">
        <v>0.23741007194244604</v>
      </c>
      <c r="T53" s="26">
        <v>7.1942446043165464E-2</v>
      </c>
      <c r="U53" s="26">
        <v>0.69064748201438853</v>
      </c>
      <c r="V53" s="27">
        <v>1</v>
      </c>
      <c r="W53" s="26">
        <v>0.24459078080903104</v>
      </c>
      <c r="X53" s="26">
        <v>9.3132643461900283E-2</v>
      </c>
      <c r="Y53" s="26">
        <v>0.66227657572906873</v>
      </c>
      <c r="Z53" s="27">
        <v>1</v>
      </c>
      <c r="AA53" s="86"/>
      <c r="AB53" s="86"/>
      <c r="AC53" s="86"/>
      <c r="AD53" s="86"/>
      <c r="AE53" s="86"/>
      <c r="AF53" s="86"/>
      <c r="AG53" s="52"/>
      <c r="AH53" s="94">
        <f t="shared" si="26"/>
        <v>0</v>
      </c>
      <c r="AI53" s="94">
        <f t="shared" si="25"/>
        <v>0</v>
      </c>
      <c r="AJ53" s="94">
        <f t="shared" si="25"/>
        <v>0</v>
      </c>
      <c r="AK53" s="94">
        <f t="shared" si="25"/>
        <v>0</v>
      </c>
      <c r="AL53" s="94">
        <f t="shared" si="25"/>
        <v>0</v>
      </c>
      <c r="AM53" s="94">
        <f t="shared" si="25"/>
        <v>0</v>
      </c>
      <c r="AN53" s="103"/>
      <c r="AO53" s="103"/>
      <c r="AP53" s="103"/>
      <c r="AQ53" s="103"/>
      <c r="AR53" s="103"/>
      <c r="AS53" s="103"/>
      <c r="AT53" s="102"/>
    </row>
    <row r="54" spans="1:47" ht="15.75" customHeight="1" x14ac:dyDescent="0.2">
      <c r="A54" s="222"/>
      <c r="B54" s="10" t="s">
        <v>19</v>
      </c>
      <c r="C54" s="28">
        <v>647</v>
      </c>
      <c r="D54" s="28">
        <v>16</v>
      </c>
      <c r="E54" s="28">
        <v>217</v>
      </c>
      <c r="F54" s="29">
        <v>880</v>
      </c>
      <c r="G54" s="28">
        <v>466</v>
      </c>
      <c r="H54" s="28">
        <v>43</v>
      </c>
      <c r="I54" s="28">
        <v>162</v>
      </c>
      <c r="J54" s="23">
        <v>671</v>
      </c>
      <c r="K54" s="28">
        <v>301</v>
      </c>
      <c r="L54" s="28">
        <v>349</v>
      </c>
      <c r="M54" s="28">
        <v>168</v>
      </c>
      <c r="N54" s="64">
        <v>818</v>
      </c>
      <c r="O54" s="30">
        <v>2089</v>
      </c>
      <c r="P54" s="31">
        <v>1249</v>
      </c>
      <c r="Q54" s="31">
        <v>1322</v>
      </c>
      <c r="R54" s="29">
        <v>4660</v>
      </c>
      <c r="S54" s="28">
        <v>33</v>
      </c>
      <c r="T54" s="28">
        <v>10</v>
      </c>
      <c r="U54" s="28">
        <v>96</v>
      </c>
      <c r="V54" s="29">
        <v>139</v>
      </c>
      <c r="W54" s="30">
        <v>260</v>
      </c>
      <c r="X54" s="31">
        <v>99</v>
      </c>
      <c r="Y54" s="31">
        <v>704</v>
      </c>
      <c r="Z54" s="29">
        <v>1063</v>
      </c>
      <c r="AA54" s="87">
        <v>880</v>
      </c>
      <c r="AB54" s="88">
        <v>671</v>
      </c>
      <c r="AC54" s="87">
        <v>818</v>
      </c>
      <c r="AD54" s="87">
        <v>4660</v>
      </c>
      <c r="AE54" s="87">
        <v>139</v>
      </c>
      <c r="AF54" s="87">
        <v>1063</v>
      </c>
      <c r="AG54" s="52">
        <f t="shared" si="27"/>
        <v>8231</v>
      </c>
      <c r="AH54" s="94">
        <f t="shared" si="26"/>
        <v>7.1977752331097659E-3</v>
      </c>
      <c r="AI54" s="94">
        <f t="shared" si="25"/>
        <v>5.4883036152461968E-3</v>
      </c>
      <c r="AJ54" s="94">
        <f t="shared" si="25"/>
        <v>6.6906592507770327E-3</v>
      </c>
      <c r="AK54" s="94">
        <f t="shared" si="25"/>
        <v>3.8115491575331263E-2</v>
      </c>
      <c r="AL54" s="94">
        <f t="shared" si="25"/>
        <v>1.136921315229838E-3</v>
      </c>
      <c r="AM54" s="94">
        <f t="shared" si="25"/>
        <v>8.6945853099950916E-3</v>
      </c>
      <c r="AN54" s="46">
        <f>AA54/$AG$54</f>
        <v>0.10691289029279553</v>
      </c>
      <c r="AO54" s="46">
        <f t="shared" ref="AO54:AT54" si="31">AB54/$AG$54</f>
        <v>8.1521078848256587E-2</v>
      </c>
      <c r="AP54" s="46">
        <f t="shared" si="31"/>
        <v>9.9380391203984939E-2</v>
      </c>
      <c r="AQ54" s="48">
        <f t="shared" si="31"/>
        <v>0.56615235086866722</v>
      </c>
      <c r="AR54" s="46">
        <f t="shared" si="31"/>
        <v>1.6887376989430204E-2</v>
      </c>
      <c r="AS54" s="46">
        <f t="shared" si="31"/>
        <v>0.12914591179686552</v>
      </c>
      <c r="AT54" s="104">
        <f t="shared" si="31"/>
        <v>1</v>
      </c>
    </row>
    <row r="55" spans="1:47" x14ac:dyDescent="0.2">
      <c r="A55" s="222" t="s">
        <v>4</v>
      </c>
      <c r="B55" s="10" t="s">
        <v>18</v>
      </c>
      <c r="C55" s="24">
        <v>0.41463414634146339</v>
      </c>
      <c r="D55" s="24">
        <v>0</v>
      </c>
      <c r="E55" s="24">
        <v>0.58536585365853655</v>
      </c>
      <c r="F55" s="25">
        <v>1</v>
      </c>
      <c r="G55" s="26">
        <v>0.80769230769230771</v>
      </c>
      <c r="H55" s="26">
        <v>7.6923076923076927E-2</v>
      </c>
      <c r="I55" s="26">
        <v>0.11538461538461539</v>
      </c>
      <c r="J55" s="27">
        <v>1</v>
      </c>
      <c r="K55" s="26">
        <v>0.66101694915254239</v>
      </c>
      <c r="L55" s="26">
        <v>0.13559322033898305</v>
      </c>
      <c r="M55" s="26">
        <v>0.20338983050847459</v>
      </c>
      <c r="N55" s="63">
        <v>1</v>
      </c>
      <c r="O55" s="26">
        <v>0.53333333333333333</v>
      </c>
      <c r="P55" s="26">
        <v>0.26666666666666666</v>
      </c>
      <c r="Q55" s="26">
        <v>0.2</v>
      </c>
      <c r="R55" s="27">
        <v>1</v>
      </c>
      <c r="S55" s="26">
        <v>0</v>
      </c>
      <c r="T55" s="26">
        <v>0</v>
      </c>
      <c r="U55" s="26">
        <v>1</v>
      </c>
      <c r="V55" s="27">
        <v>1</v>
      </c>
      <c r="W55" s="26">
        <v>0.21428571428571427</v>
      </c>
      <c r="X55" s="26">
        <v>0</v>
      </c>
      <c r="Y55" s="26">
        <v>0.7857142857142857</v>
      </c>
      <c r="Z55" s="27">
        <v>1</v>
      </c>
      <c r="AA55" s="86"/>
      <c r="AB55" s="86"/>
      <c r="AC55" s="86"/>
      <c r="AD55" s="86"/>
      <c r="AE55" s="86"/>
      <c r="AF55" s="86"/>
      <c r="AG55" s="52"/>
      <c r="AH55" s="94">
        <f t="shared" si="26"/>
        <v>0</v>
      </c>
      <c r="AI55" s="94">
        <f t="shared" si="25"/>
        <v>0</v>
      </c>
      <c r="AJ55" s="94">
        <f t="shared" si="25"/>
        <v>0</v>
      </c>
      <c r="AK55" s="94">
        <f t="shared" si="25"/>
        <v>0</v>
      </c>
      <c r="AL55" s="94">
        <f t="shared" si="25"/>
        <v>0</v>
      </c>
      <c r="AM55" s="94">
        <f t="shared" si="25"/>
        <v>0</v>
      </c>
      <c r="AN55" s="103"/>
      <c r="AO55" s="103"/>
      <c r="AP55" s="103"/>
      <c r="AQ55" s="103"/>
      <c r="AR55" s="103"/>
      <c r="AS55" s="103"/>
      <c r="AT55" s="102"/>
    </row>
    <row r="56" spans="1:47" x14ac:dyDescent="0.2">
      <c r="A56" s="222"/>
      <c r="B56" s="10" t="s">
        <v>19</v>
      </c>
      <c r="C56" s="28">
        <v>17</v>
      </c>
      <c r="D56" s="28">
        <v>0</v>
      </c>
      <c r="E56" s="28">
        <v>24</v>
      </c>
      <c r="F56" s="29">
        <v>41</v>
      </c>
      <c r="G56" s="28">
        <v>21</v>
      </c>
      <c r="H56" s="28">
        <v>2</v>
      </c>
      <c r="I56" s="28">
        <v>3</v>
      </c>
      <c r="J56" s="23">
        <v>26</v>
      </c>
      <c r="K56" s="28">
        <v>39</v>
      </c>
      <c r="L56" s="28">
        <v>8</v>
      </c>
      <c r="M56" s="28">
        <v>12</v>
      </c>
      <c r="N56" s="64">
        <v>59</v>
      </c>
      <c r="O56" s="30">
        <v>64</v>
      </c>
      <c r="P56" s="31">
        <v>32</v>
      </c>
      <c r="Q56" s="31">
        <v>24</v>
      </c>
      <c r="R56" s="29">
        <v>120</v>
      </c>
      <c r="S56" s="28">
        <v>0</v>
      </c>
      <c r="T56" s="28">
        <v>0</v>
      </c>
      <c r="U56" s="28">
        <v>1</v>
      </c>
      <c r="V56" s="29">
        <v>1</v>
      </c>
      <c r="W56" s="30">
        <v>6</v>
      </c>
      <c r="X56" s="31">
        <v>0</v>
      </c>
      <c r="Y56" s="31">
        <v>22</v>
      </c>
      <c r="Z56" s="29">
        <v>28</v>
      </c>
      <c r="AA56" s="87">
        <v>41</v>
      </c>
      <c r="AB56" s="88">
        <v>26</v>
      </c>
      <c r="AC56" s="87">
        <v>59</v>
      </c>
      <c r="AD56" s="87">
        <v>120</v>
      </c>
      <c r="AE56" s="87">
        <v>1</v>
      </c>
      <c r="AF56" s="87">
        <v>28</v>
      </c>
      <c r="AG56" s="52">
        <f t="shared" si="27"/>
        <v>275</v>
      </c>
      <c r="AH56" s="94">
        <f t="shared" si="26"/>
        <v>3.3535089154261409E-4</v>
      </c>
      <c r="AI56" s="94">
        <f t="shared" si="25"/>
        <v>2.1266154097824308E-4</v>
      </c>
      <c r="AJ56" s="94">
        <f t="shared" si="25"/>
        <v>4.8257811221985933E-4</v>
      </c>
      <c r="AK56" s="94">
        <f t="shared" si="25"/>
        <v>9.8151480451496805E-4</v>
      </c>
      <c r="AL56" s="94">
        <f t="shared" si="25"/>
        <v>8.1792900376247333E-6</v>
      </c>
      <c r="AM56" s="94">
        <f t="shared" si="25"/>
        <v>2.2902012105349256E-4</v>
      </c>
      <c r="AN56" s="46">
        <f>AA56/$AG$56</f>
        <v>0.14909090909090908</v>
      </c>
      <c r="AO56" s="46">
        <f t="shared" ref="AO56:AT56" si="32">AB56/$AG$56</f>
        <v>9.4545454545454544E-2</v>
      </c>
      <c r="AP56" s="46">
        <f t="shared" si="32"/>
        <v>0.21454545454545454</v>
      </c>
      <c r="AQ56" s="48">
        <f t="shared" si="32"/>
        <v>0.43636363636363634</v>
      </c>
      <c r="AR56" s="46">
        <f t="shared" si="32"/>
        <v>3.6363636363636364E-3</v>
      </c>
      <c r="AS56" s="46">
        <f t="shared" si="32"/>
        <v>0.10181818181818182</v>
      </c>
      <c r="AT56" s="104">
        <f t="shared" si="32"/>
        <v>1</v>
      </c>
    </row>
    <row r="57" spans="1:47" x14ac:dyDescent="0.2">
      <c r="A57" s="222" t="s">
        <v>5</v>
      </c>
      <c r="B57" s="10" t="s">
        <v>18</v>
      </c>
      <c r="C57" s="24">
        <v>0.66718551011744731</v>
      </c>
      <c r="D57" s="24">
        <v>1.867836422810245E-2</v>
      </c>
      <c r="E57" s="24">
        <v>0.31413612565445026</v>
      </c>
      <c r="F57" s="25">
        <v>1</v>
      </c>
      <c r="G57" s="26">
        <v>0.58499069266189874</v>
      </c>
      <c r="H57" s="26">
        <v>7.9357303811110017E-2</v>
      </c>
      <c r="I57" s="26">
        <v>0.33565200352699126</v>
      </c>
      <c r="J57" s="27">
        <v>1</v>
      </c>
      <c r="K57" s="26">
        <v>0.31420332992279787</v>
      </c>
      <c r="L57" s="26">
        <v>0.31001767277462561</v>
      </c>
      <c r="M57" s="26">
        <v>0.37577899730257652</v>
      </c>
      <c r="N57" s="63">
        <v>1</v>
      </c>
      <c r="O57" s="26">
        <v>0.38377846581208946</v>
      </c>
      <c r="P57" s="26">
        <v>0.1879394658410255</v>
      </c>
      <c r="Q57" s="26">
        <v>0.42828206834688504</v>
      </c>
      <c r="R57" s="27">
        <v>1</v>
      </c>
      <c r="S57" s="26">
        <v>0.14304461942257218</v>
      </c>
      <c r="T57" s="26">
        <v>9.4488188976377951E-2</v>
      </c>
      <c r="U57" s="26">
        <v>0.76246719160104992</v>
      </c>
      <c r="V57" s="27">
        <v>1</v>
      </c>
      <c r="W57" s="26">
        <v>0.20972553699284011</v>
      </c>
      <c r="X57" s="26">
        <v>7.1684282304807362E-2</v>
      </c>
      <c r="Y57" s="26">
        <v>0.71859018070235259</v>
      </c>
      <c r="Z57" s="27">
        <v>1</v>
      </c>
      <c r="AA57" s="86"/>
      <c r="AB57" s="86"/>
      <c r="AC57" s="86"/>
      <c r="AD57" s="86"/>
      <c r="AE57" s="86"/>
      <c r="AF57" s="86"/>
      <c r="AG57" s="52"/>
      <c r="AH57" s="94">
        <f t="shared" si="26"/>
        <v>0</v>
      </c>
      <c r="AI57" s="94">
        <f t="shared" si="25"/>
        <v>0</v>
      </c>
      <c r="AJ57" s="94">
        <f t="shared" si="25"/>
        <v>0</v>
      </c>
      <c r="AK57" s="94">
        <f t="shared" si="25"/>
        <v>0</v>
      </c>
      <c r="AL57" s="94">
        <f t="shared" si="25"/>
        <v>0</v>
      </c>
      <c r="AM57" s="94">
        <f t="shared" si="25"/>
        <v>0</v>
      </c>
      <c r="AN57" s="103"/>
      <c r="AO57" s="103"/>
      <c r="AP57" s="103"/>
      <c r="AQ57" s="106"/>
      <c r="AR57" s="103"/>
      <c r="AS57" s="103"/>
      <c r="AT57" s="102"/>
    </row>
    <row r="58" spans="1:47" x14ac:dyDescent="0.2">
      <c r="A58" s="222"/>
      <c r="B58" s="10" t="s">
        <v>19</v>
      </c>
      <c r="C58" s="28">
        <v>9430</v>
      </c>
      <c r="D58" s="28">
        <v>264</v>
      </c>
      <c r="E58" s="28">
        <v>4440</v>
      </c>
      <c r="F58" s="29">
        <v>14134</v>
      </c>
      <c r="G58" s="28">
        <v>5971</v>
      </c>
      <c r="H58" s="28">
        <v>810</v>
      </c>
      <c r="I58" s="28">
        <v>3426</v>
      </c>
      <c r="J58" s="23">
        <v>10207</v>
      </c>
      <c r="K58" s="28">
        <v>3378</v>
      </c>
      <c r="L58" s="28">
        <v>3333</v>
      </c>
      <c r="M58" s="28">
        <v>4040</v>
      </c>
      <c r="N58" s="64">
        <v>10751</v>
      </c>
      <c r="O58" s="30">
        <v>13263</v>
      </c>
      <c r="P58" s="31">
        <v>6495</v>
      </c>
      <c r="Q58" s="31">
        <v>14801</v>
      </c>
      <c r="R58" s="29">
        <v>34559</v>
      </c>
      <c r="S58" s="28">
        <v>109</v>
      </c>
      <c r="T58" s="28">
        <v>72</v>
      </c>
      <c r="U58" s="28">
        <v>581</v>
      </c>
      <c r="V58" s="29">
        <v>762</v>
      </c>
      <c r="W58" s="30">
        <v>4921</v>
      </c>
      <c r="X58" s="31">
        <v>1682</v>
      </c>
      <c r="Y58" s="31">
        <v>16861</v>
      </c>
      <c r="Z58" s="29">
        <v>23464</v>
      </c>
      <c r="AA58" s="87">
        <v>14134</v>
      </c>
      <c r="AB58" s="88">
        <v>10207</v>
      </c>
      <c r="AC58" s="87">
        <v>10751</v>
      </c>
      <c r="AD58" s="87">
        <v>34559</v>
      </c>
      <c r="AE58" s="87">
        <v>762</v>
      </c>
      <c r="AF58" s="87">
        <v>23464</v>
      </c>
      <c r="AG58" s="52">
        <f t="shared" si="27"/>
        <v>93877</v>
      </c>
      <c r="AH58" s="94">
        <f t="shared" si="26"/>
        <v>0.11560608539178799</v>
      </c>
      <c r="AI58" s="94">
        <f t="shared" si="25"/>
        <v>8.3486013414035665E-2</v>
      </c>
      <c r="AJ58" s="94">
        <f t="shared" si="25"/>
        <v>8.7935547194503513E-2</v>
      </c>
      <c r="AK58" s="94">
        <f t="shared" si="25"/>
        <v>0.28266808441027319</v>
      </c>
      <c r="AL58" s="94">
        <f t="shared" si="25"/>
        <v>6.2326190086700473E-3</v>
      </c>
      <c r="AM58" s="94">
        <f t="shared" si="25"/>
        <v>0.19191886144282677</v>
      </c>
      <c r="AN58" s="46">
        <f>AA58/$AG$58</f>
        <v>0.15055870980112274</v>
      </c>
      <c r="AO58" s="46">
        <f t="shared" ref="AO58:AT58" si="33">AB58/$AG$58</f>
        <v>0.10872737731286683</v>
      </c>
      <c r="AP58" s="46">
        <f t="shared" si="33"/>
        <v>0.11452219393461657</v>
      </c>
      <c r="AQ58" s="48">
        <f t="shared" si="33"/>
        <v>0.36813063902766385</v>
      </c>
      <c r="AR58" s="46">
        <f t="shared" si="33"/>
        <v>8.1170041650244461E-3</v>
      </c>
      <c r="AS58" s="46">
        <f t="shared" si="33"/>
        <v>0.24994407575870553</v>
      </c>
      <c r="AT58" s="104">
        <f t="shared" si="33"/>
        <v>1</v>
      </c>
    </row>
    <row r="59" spans="1:47" x14ac:dyDescent="0.2">
      <c r="A59" s="222" t="s">
        <v>6</v>
      </c>
      <c r="B59" s="10" t="s">
        <v>18</v>
      </c>
      <c r="C59" s="24">
        <v>0.70229007633587781</v>
      </c>
      <c r="D59" s="24">
        <v>7.6335877862595417E-3</v>
      </c>
      <c r="E59" s="24">
        <v>0.29007633587786258</v>
      </c>
      <c r="F59" s="25">
        <v>1</v>
      </c>
      <c r="G59" s="26">
        <v>0.72666666666666668</v>
      </c>
      <c r="H59" s="26">
        <v>0.06</v>
      </c>
      <c r="I59" s="26">
        <v>0.21333333333333335</v>
      </c>
      <c r="J59" s="27">
        <v>1</v>
      </c>
      <c r="K59" s="26">
        <v>0.31147540983606559</v>
      </c>
      <c r="L59" s="26">
        <v>0.27049180327868855</v>
      </c>
      <c r="M59" s="26">
        <v>0.41803278688524592</v>
      </c>
      <c r="N59" s="63">
        <v>1</v>
      </c>
      <c r="O59" s="26">
        <v>0.46062992125984253</v>
      </c>
      <c r="P59" s="26">
        <v>0.25590551181102361</v>
      </c>
      <c r="Q59" s="26">
        <v>0.28346456692913385</v>
      </c>
      <c r="R59" s="27">
        <v>1</v>
      </c>
      <c r="S59" s="26">
        <v>0.22222222222222221</v>
      </c>
      <c r="T59" s="26">
        <v>0</v>
      </c>
      <c r="U59" s="26">
        <v>0.77777777777777779</v>
      </c>
      <c r="V59" s="27">
        <v>1</v>
      </c>
      <c r="W59" s="26">
        <v>0.37606837606837606</v>
      </c>
      <c r="X59" s="26">
        <v>0.10256410256410256</v>
      </c>
      <c r="Y59" s="26">
        <v>0.5213675213675214</v>
      </c>
      <c r="Z59" s="27">
        <v>1</v>
      </c>
      <c r="AA59" s="86"/>
      <c r="AB59" s="86"/>
      <c r="AC59" s="86"/>
      <c r="AD59" s="86"/>
      <c r="AE59" s="86"/>
      <c r="AF59" s="86"/>
      <c r="AG59" s="52"/>
      <c r="AH59" s="94">
        <f t="shared" si="26"/>
        <v>0</v>
      </c>
      <c r="AI59" s="94">
        <f t="shared" si="25"/>
        <v>0</v>
      </c>
      <c r="AJ59" s="94">
        <f t="shared" si="25"/>
        <v>0</v>
      </c>
      <c r="AK59" s="94">
        <f t="shared" si="25"/>
        <v>0</v>
      </c>
      <c r="AL59" s="94">
        <f t="shared" si="25"/>
        <v>0</v>
      </c>
      <c r="AM59" s="94">
        <f t="shared" si="25"/>
        <v>0</v>
      </c>
      <c r="AN59" s="103"/>
      <c r="AO59" s="103"/>
      <c r="AP59" s="103"/>
      <c r="AQ59" s="106"/>
      <c r="AR59" s="103"/>
      <c r="AS59" s="103"/>
      <c r="AT59" s="102"/>
    </row>
    <row r="60" spans="1:47" x14ac:dyDescent="0.2">
      <c r="A60" s="222"/>
      <c r="B60" s="10" t="s">
        <v>19</v>
      </c>
      <c r="C60" s="28">
        <v>92</v>
      </c>
      <c r="D60" s="28">
        <v>1</v>
      </c>
      <c r="E60" s="28">
        <v>38</v>
      </c>
      <c r="F60" s="29">
        <v>131</v>
      </c>
      <c r="G60" s="28">
        <v>109</v>
      </c>
      <c r="H60" s="28">
        <v>9</v>
      </c>
      <c r="I60" s="28">
        <v>32</v>
      </c>
      <c r="J60" s="23">
        <v>150</v>
      </c>
      <c r="K60" s="28">
        <v>38</v>
      </c>
      <c r="L60" s="28">
        <v>33</v>
      </c>
      <c r="M60" s="28">
        <v>51</v>
      </c>
      <c r="N60" s="64">
        <v>122</v>
      </c>
      <c r="O60" s="30">
        <v>234</v>
      </c>
      <c r="P60" s="31">
        <v>130</v>
      </c>
      <c r="Q60" s="31">
        <v>144</v>
      </c>
      <c r="R60" s="29">
        <v>508</v>
      </c>
      <c r="S60" s="28">
        <v>2</v>
      </c>
      <c r="T60" s="28">
        <v>0</v>
      </c>
      <c r="U60" s="28">
        <v>7</v>
      </c>
      <c r="V60" s="29">
        <v>9</v>
      </c>
      <c r="W60" s="30">
        <v>88</v>
      </c>
      <c r="X60" s="31">
        <v>24</v>
      </c>
      <c r="Y60" s="31">
        <v>122</v>
      </c>
      <c r="Z60" s="29">
        <v>234</v>
      </c>
      <c r="AA60" s="87">
        <v>131</v>
      </c>
      <c r="AB60" s="88">
        <v>150</v>
      </c>
      <c r="AC60" s="87">
        <v>122</v>
      </c>
      <c r="AD60" s="87">
        <v>508</v>
      </c>
      <c r="AE60" s="87">
        <v>9</v>
      </c>
      <c r="AF60" s="87">
        <v>234</v>
      </c>
      <c r="AG60" s="52">
        <f t="shared" si="27"/>
        <v>1154</v>
      </c>
      <c r="AH60" s="94">
        <f t="shared" si="26"/>
        <v>1.0714869949288402E-3</v>
      </c>
      <c r="AI60" s="94">
        <f t="shared" si="25"/>
        <v>1.2268935056437102E-3</v>
      </c>
      <c r="AJ60" s="94">
        <f t="shared" si="25"/>
        <v>9.9787338459021756E-4</v>
      </c>
      <c r="AK60" s="94">
        <f t="shared" si="25"/>
        <v>4.1550793391133649E-3</v>
      </c>
      <c r="AL60" s="94">
        <f t="shared" si="25"/>
        <v>7.3613610338622607E-5</v>
      </c>
      <c r="AM60" s="94">
        <f t="shared" si="25"/>
        <v>1.9139538688041878E-3</v>
      </c>
      <c r="AN60" s="46">
        <f>AA60/$AG$60</f>
        <v>0.11351819757365685</v>
      </c>
      <c r="AO60" s="46">
        <f t="shared" ref="AO60:AT60" si="34">AB60/$AG$60</f>
        <v>0.12998266897746968</v>
      </c>
      <c r="AP60" s="46">
        <f t="shared" si="34"/>
        <v>0.10571923743500866</v>
      </c>
      <c r="AQ60" s="48">
        <f t="shared" si="34"/>
        <v>0.44020797227036396</v>
      </c>
      <c r="AR60" s="46">
        <f t="shared" si="34"/>
        <v>7.7989601386481804E-3</v>
      </c>
      <c r="AS60" s="46">
        <f t="shared" si="34"/>
        <v>0.2027729636048527</v>
      </c>
      <c r="AT60" s="104">
        <f t="shared" si="34"/>
        <v>1</v>
      </c>
    </row>
    <row r="61" spans="1:47" x14ac:dyDescent="0.2">
      <c r="A61" s="222" t="s">
        <v>7</v>
      </c>
      <c r="B61" s="10" t="s">
        <v>18</v>
      </c>
      <c r="C61" s="24">
        <v>0.80400000000000005</v>
      </c>
      <c r="D61" s="24">
        <v>2.8000000000000001E-2</v>
      </c>
      <c r="E61" s="24">
        <v>0.16800000000000001</v>
      </c>
      <c r="F61" s="25">
        <v>1</v>
      </c>
      <c r="G61" s="26">
        <v>0.70930232558139539</v>
      </c>
      <c r="H61" s="26">
        <v>9.3023255813953487E-2</v>
      </c>
      <c r="I61" s="26">
        <v>0.19767441860465115</v>
      </c>
      <c r="J61" s="27">
        <v>1</v>
      </c>
      <c r="K61" s="26">
        <v>0.4189723320158103</v>
      </c>
      <c r="L61" s="26">
        <v>0.35968379446640314</v>
      </c>
      <c r="M61" s="26">
        <v>0.22134387351778656</v>
      </c>
      <c r="N61" s="63">
        <v>1</v>
      </c>
      <c r="O61" s="26">
        <v>0.41115196078431371</v>
      </c>
      <c r="P61" s="26">
        <v>0.3639705882352941</v>
      </c>
      <c r="Q61" s="26">
        <v>0.22487745098039216</v>
      </c>
      <c r="R61" s="27">
        <v>1</v>
      </c>
      <c r="S61" s="26">
        <v>0</v>
      </c>
      <c r="T61" s="26">
        <v>0</v>
      </c>
      <c r="U61" s="26">
        <v>1</v>
      </c>
      <c r="V61" s="27">
        <v>1</v>
      </c>
      <c r="W61" s="26">
        <v>0.18624641833810887</v>
      </c>
      <c r="X61" s="26">
        <v>0.15472779369627507</v>
      </c>
      <c r="Y61" s="26">
        <v>0.65902578796561606</v>
      </c>
      <c r="Z61" s="27">
        <v>1</v>
      </c>
      <c r="AA61" s="86"/>
      <c r="AB61" s="86"/>
      <c r="AC61" s="86"/>
      <c r="AD61" s="86"/>
      <c r="AE61" s="86"/>
      <c r="AF61" s="86"/>
      <c r="AG61" s="52"/>
      <c r="AH61" s="94">
        <f t="shared" si="26"/>
        <v>0</v>
      </c>
      <c r="AI61" s="94">
        <f t="shared" si="25"/>
        <v>0</v>
      </c>
      <c r="AJ61" s="94">
        <f t="shared" si="25"/>
        <v>0</v>
      </c>
      <c r="AK61" s="94">
        <f t="shared" si="25"/>
        <v>0</v>
      </c>
      <c r="AL61" s="94">
        <f t="shared" si="25"/>
        <v>0</v>
      </c>
      <c r="AM61" s="94">
        <f t="shared" si="25"/>
        <v>0</v>
      </c>
      <c r="AN61" s="103"/>
      <c r="AO61" s="103"/>
      <c r="AP61" s="103"/>
      <c r="AQ61" s="106"/>
      <c r="AR61" s="103"/>
      <c r="AS61" s="103"/>
      <c r="AT61" s="102"/>
    </row>
    <row r="62" spans="1:47" x14ac:dyDescent="0.2">
      <c r="A62" s="222"/>
      <c r="B62" s="10" t="s">
        <v>19</v>
      </c>
      <c r="C62" s="28">
        <v>201</v>
      </c>
      <c r="D62" s="28">
        <v>7</v>
      </c>
      <c r="E62" s="28">
        <v>42</v>
      </c>
      <c r="F62" s="29">
        <v>250</v>
      </c>
      <c r="G62" s="28">
        <v>122</v>
      </c>
      <c r="H62" s="28">
        <v>16</v>
      </c>
      <c r="I62" s="28">
        <v>34</v>
      </c>
      <c r="J62" s="23">
        <v>172</v>
      </c>
      <c r="K62" s="28">
        <v>106</v>
      </c>
      <c r="L62" s="28">
        <v>91</v>
      </c>
      <c r="M62" s="28">
        <v>56</v>
      </c>
      <c r="N62" s="64">
        <v>253</v>
      </c>
      <c r="O62" s="30">
        <v>671</v>
      </c>
      <c r="P62" s="31">
        <v>594</v>
      </c>
      <c r="Q62" s="31">
        <v>367</v>
      </c>
      <c r="R62" s="29">
        <v>1632</v>
      </c>
      <c r="S62" s="28">
        <v>0</v>
      </c>
      <c r="T62" s="28">
        <v>0</v>
      </c>
      <c r="U62" s="28">
        <v>12</v>
      </c>
      <c r="V62" s="29">
        <v>12</v>
      </c>
      <c r="W62" s="30">
        <v>65</v>
      </c>
      <c r="X62" s="31">
        <v>54</v>
      </c>
      <c r="Y62" s="31">
        <v>230</v>
      </c>
      <c r="Z62" s="29">
        <v>349</v>
      </c>
      <c r="AA62" s="87">
        <v>250</v>
      </c>
      <c r="AB62" s="88">
        <v>172</v>
      </c>
      <c r="AC62" s="87">
        <v>253</v>
      </c>
      <c r="AD62" s="87">
        <v>1632</v>
      </c>
      <c r="AE62" s="87">
        <v>12</v>
      </c>
      <c r="AF62" s="87">
        <v>349</v>
      </c>
      <c r="AG62" s="52">
        <f t="shared" si="27"/>
        <v>2668</v>
      </c>
      <c r="AH62" s="94">
        <f t="shared" si="26"/>
        <v>2.0448225094061834E-3</v>
      </c>
      <c r="AI62" s="94">
        <f t="shared" si="26"/>
        <v>1.4068378864714544E-3</v>
      </c>
      <c r="AJ62" s="94">
        <f t="shared" si="26"/>
        <v>2.0693603795190578E-3</v>
      </c>
      <c r="AK62" s="94">
        <f t="shared" si="26"/>
        <v>1.3348601341403567E-2</v>
      </c>
      <c r="AL62" s="94">
        <f t="shared" si="26"/>
        <v>9.8151480451496814E-5</v>
      </c>
      <c r="AM62" s="94">
        <f t="shared" si="26"/>
        <v>2.8545722231310324E-3</v>
      </c>
      <c r="AN62" s="46">
        <f>AA62/$AG$62</f>
        <v>9.37031484257871E-2</v>
      </c>
      <c r="AO62" s="46">
        <f t="shared" ref="AO62:AT62" si="35">AB62/$AG$62</f>
        <v>6.4467766116941536E-2</v>
      </c>
      <c r="AP62" s="46">
        <f t="shared" si="35"/>
        <v>9.4827586206896547E-2</v>
      </c>
      <c r="AQ62" s="48">
        <f t="shared" si="35"/>
        <v>0.61169415292353824</v>
      </c>
      <c r="AR62" s="46">
        <f t="shared" si="35"/>
        <v>4.4977511244377807E-3</v>
      </c>
      <c r="AS62" s="46">
        <f t="shared" si="35"/>
        <v>0.13080959520239879</v>
      </c>
      <c r="AT62" s="104">
        <f t="shared" si="35"/>
        <v>1</v>
      </c>
      <c r="AU62" s="53"/>
    </row>
    <row r="63" spans="1:47" x14ac:dyDescent="0.2">
      <c r="A63" s="222" t="s">
        <v>8</v>
      </c>
      <c r="B63" s="10" t="s">
        <v>18</v>
      </c>
      <c r="C63" s="24">
        <v>0.48749999999999999</v>
      </c>
      <c r="D63" s="24">
        <v>2.5000000000000001E-2</v>
      </c>
      <c r="E63" s="24">
        <v>0.48749999999999999</v>
      </c>
      <c r="F63" s="25">
        <v>1</v>
      </c>
      <c r="G63" s="26">
        <v>0.53781512605042014</v>
      </c>
      <c r="H63" s="26">
        <v>0.12605042016806722</v>
      </c>
      <c r="I63" s="26">
        <v>0.33613445378151263</v>
      </c>
      <c r="J63" s="27">
        <v>1</v>
      </c>
      <c r="K63" s="26">
        <v>9.2307692307692313E-2</v>
      </c>
      <c r="L63" s="26">
        <v>0.62564102564102564</v>
      </c>
      <c r="M63" s="26">
        <v>0.28205128205128205</v>
      </c>
      <c r="N63" s="63">
        <v>1</v>
      </c>
      <c r="O63" s="26">
        <v>0.47826086956521741</v>
      </c>
      <c r="P63" s="26">
        <v>0.29347826086956524</v>
      </c>
      <c r="Q63" s="26">
        <v>0.22826086956521738</v>
      </c>
      <c r="R63" s="27">
        <v>1</v>
      </c>
      <c r="S63" s="26">
        <v>0.22222222222222221</v>
      </c>
      <c r="T63" s="26">
        <v>5.5555555555555552E-2</v>
      </c>
      <c r="U63" s="26">
        <v>0.72222222222222221</v>
      </c>
      <c r="V63" s="27">
        <v>1</v>
      </c>
      <c r="W63" s="26">
        <v>0.10909090909090909</v>
      </c>
      <c r="X63" s="26">
        <v>9.0909090909090912E-2</v>
      </c>
      <c r="Y63" s="26">
        <v>0.8</v>
      </c>
      <c r="Z63" s="27">
        <v>1</v>
      </c>
      <c r="AA63" s="86"/>
      <c r="AB63" s="86"/>
      <c r="AC63" s="86"/>
      <c r="AD63" s="86"/>
      <c r="AE63" s="86"/>
      <c r="AF63" s="86"/>
      <c r="AG63" s="52"/>
      <c r="AH63" s="94">
        <f t="shared" si="26"/>
        <v>0</v>
      </c>
      <c r="AI63" s="94">
        <f t="shared" si="26"/>
        <v>0</v>
      </c>
      <c r="AJ63" s="94">
        <f t="shared" si="26"/>
        <v>0</v>
      </c>
      <c r="AK63" s="94">
        <f t="shared" si="26"/>
        <v>0</v>
      </c>
      <c r="AL63" s="94">
        <f t="shared" si="26"/>
        <v>0</v>
      </c>
      <c r="AM63" s="94">
        <f t="shared" si="26"/>
        <v>0</v>
      </c>
      <c r="AN63" s="103"/>
      <c r="AO63" s="103"/>
      <c r="AP63" s="103"/>
      <c r="AQ63" s="106"/>
      <c r="AR63" s="103"/>
      <c r="AS63" s="103"/>
      <c r="AT63" s="102"/>
    </row>
    <row r="64" spans="1:47" s="1" customFormat="1" x14ac:dyDescent="0.2">
      <c r="A64" s="222"/>
      <c r="B64" s="8" t="s">
        <v>19</v>
      </c>
      <c r="C64" s="30">
        <v>39</v>
      </c>
      <c r="D64" s="30">
        <v>2</v>
      </c>
      <c r="E64" s="30">
        <v>39</v>
      </c>
      <c r="F64" s="29">
        <v>80</v>
      </c>
      <c r="G64" s="30">
        <v>64</v>
      </c>
      <c r="H64" s="31">
        <v>15</v>
      </c>
      <c r="I64" s="31">
        <v>40</v>
      </c>
      <c r="J64" s="23">
        <v>119</v>
      </c>
      <c r="K64" s="30">
        <v>18</v>
      </c>
      <c r="L64" s="31">
        <v>122</v>
      </c>
      <c r="M64" s="31">
        <v>55</v>
      </c>
      <c r="N64" s="64">
        <v>195</v>
      </c>
      <c r="O64" s="30">
        <v>176</v>
      </c>
      <c r="P64" s="31">
        <v>108</v>
      </c>
      <c r="Q64" s="31">
        <v>84</v>
      </c>
      <c r="R64" s="29">
        <v>368</v>
      </c>
      <c r="S64" s="30">
        <v>4</v>
      </c>
      <c r="T64" s="31">
        <v>1</v>
      </c>
      <c r="U64" s="31">
        <v>13</v>
      </c>
      <c r="V64" s="29">
        <v>18</v>
      </c>
      <c r="W64" s="30">
        <v>6</v>
      </c>
      <c r="X64" s="31">
        <v>5</v>
      </c>
      <c r="Y64" s="31">
        <v>44</v>
      </c>
      <c r="Z64" s="29">
        <v>55</v>
      </c>
      <c r="AA64" s="87">
        <v>80</v>
      </c>
      <c r="AB64" s="88">
        <v>119</v>
      </c>
      <c r="AC64" s="87">
        <v>195</v>
      </c>
      <c r="AD64" s="87">
        <v>368</v>
      </c>
      <c r="AE64" s="87">
        <v>18</v>
      </c>
      <c r="AF64" s="87">
        <v>55</v>
      </c>
      <c r="AG64" s="52">
        <f t="shared" si="27"/>
        <v>835</v>
      </c>
      <c r="AH64" s="94">
        <f t="shared" si="26"/>
        <v>6.5434320300997877E-4</v>
      </c>
      <c r="AI64" s="94">
        <f t="shared" si="26"/>
        <v>9.7333551447734341E-4</v>
      </c>
      <c r="AJ64" s="94">
        <f t="shared" si="26"/>
        <v>1.5949615573368232E-3</v>
      </c>
      <c r="AK64" s="94">
        <f t="shared" si="26"/>
        <v>3.009978733845902E-3</v>
      </c>
      <c r="AL64" s="94">
        <f t="shared" si="26"/>
        <v>1.4722722067724521E-4</v>
      </c>
      <c r="AM64" s="94">
        <f t="shared" si="26"/>
        <v>4.4986095206936037E-4</v>
      </c>
      <c r="AN64" s="46">
        <f>AA64/$AG$64</f>
        <v>9.580838323353294E-2</v>
      </c>
      <c r="AO64" s="46">
        <f t="shared" ref="AO64:AT64" si="36">AB64/$AG$64</f>
        <v>0.14251497005988023</v>
      </c>
      <c r="AP64" s="46">
        <f t="shared" si="36"/>
        <v>0.23353293413173654</v>
      </c>
      <c r="AQ64" s="48">
        <f t="shared" si="36"/>
        <v>0.44071856287425148</v>
      </c>
      <c r="AR64" s="46">
        <f t="shared" si="36"/>
        <v>2.1556886227544911E-2</v>
      </c>
      <c r="AS64" s="46">
        <f t="shared" si="36"/>
        <v>6.5868263473053898E-2</v>
      </c>
      <c r="AT64" s="104">
        <f t="shared" si="36"/>
        <v>1</v>
      </c>
    </row>
    <row r="65" spans="1:47" s="5" customFormat="1" ht="15.75" customHeight="1" x14ac:dyDescent="0.2">
      <c r="A65" s="224" t="s">
        <v>21</v>
      </c>
      <c r="B65" s="9" t="s">
        <v>18</v>
      </c>
      <c r="C65" s="19">
        <v>3.3159947984395317E-2</v>
      </c>
      <c r="D65" s="19">
        <v>2.6007802340702211E-3</v>
      </c>
      <c r="E65" s="19">
        <v>0.96423927178153446</v>
      </c>
      <c r="F65" s="20">
        <v>1</v>
      </c>
      <c r="G65" s="19">
        <v>2.6845637583892617E-2</v>
      </c>
      <c r="H65" s="19">
        <v>1.7617449664429529E-2</v>
      </c>
      <c r="I65" s="19">
        <v>0.95553691275167785</v>
      </c>
      <c r="J65" s="20">
        <v>1</v>
      </c>
      <c r="K65" s="19">
        <v>7.320644216691069E-4</v>
      </c>
      <c r="L65" s="19">
        <v>1.0248901903367497E-2</v>
      </c>
      <c r="M65" s="19">
        <v>0.98901903367496335</v>
      </c>
      <c r="N65" s="57">
        <v>1</v>
      </c>
      <c r="O65" s="19">
        <v>9.6930533117932144E-4</v>
      </c>
      <c r="P65" s="19">
        <v>3.2310177705977385E-4</v>
      </c>
      <c r="Q65" s="19">
        <v>0.99870759289176092</v>
      </c>
      <c r="R65" s="20">
        <v>1</v>
      </c>
      <c r="S65" s="19">
        <v>0</v>
      </c>
      <c r="T65" s="19">
        <v>0</v>
      </c>
      <c r="U65" s="19">
        <v>1</v>
      </c>
      <c r="V65" s="20">
        <v>1</v>
      </c>
      <c r="W65" s="19">
        <v>0</v>
      </c>
      <c r="X65" s="19">
        <v>0</v>
      </c>
      <c r="Y65" s="19">
        <v>1</v>
      </c>
      <c r="Z65" s="20">
        <v>1</v>
      </c>
      <c r="AA65" s="96"/>
      <c r="AB65" s="96"/>
      <c r="AC65" s="96"/>
      <c r="AD65" s="96"/>
      <c r="AE65" s="96"/>
      <c r="AF65" s="96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50"/>
      <c r="AU65" s="105"/>
    </row>
    <row r="66" spans="1:47" s="5" customFormat="1" ht="15.75" customHeight="1" x14ac:dyDescent="0.2">
      <c r="A66" s="224"/>
      <c r="B66" s="9" t="s">
        <v>19</v>
      </c>
      <c r="C66" s="38">
        <v>51</v>
      </c>
      <c r="D66" s="38">
        <v>4</v>
      </c>
      <c r="E66" s="70">
        <v>1429</v>
      </c>
      <c r="F66" s="71">
        <v>1484</v>
      </c>
      <c r="G66" s="38">
        <v>32</v>
      </c>
      <c r="H66" s="38">
        <v>21</v>
      </c>
      <c r="I66" s="38">
        <v>1139</v>
      </c>
      <c r="J66" s="39">
        <v>1192</v>
      </c>
      <c r="K66" s="38">
        <v>1</v>
      </c>
      <c r="L66" s="38">
        <v>14</v>
      </c>
      <c r="M66" s="38">
        <v>1351</v>
      </c>
      <c r="N66" s="65">
        <v>1366</v>
      </c>
      <c r="O66" s="38">
        <v>9</v>
      </c>
      <c r="P66" s="38">
        <v>3</v>
      </c>
      <c r="Q66" s="38">
        <v>9273</v>
      </c>
      <c r="R66" s="39">
        <v>9285</v>
      </c>
      <c r="S66" s="38">
        <v>0</v>
      </c>
      <c r="T66" s="38">
        <v>0</v>
      </c>
      <c r="U66" s="38">
        <v>85</v>
      </c>
      <c r="V66" s="39">
        <v>85</v>
      </c>
      <c r="W66" s="38">
        <v>0</v>
      </c>
      <c r="X66" s="38">
        <v>0</v>
      </c>
      <c r="Y66" s="38">
        <v>2507</v>
      </c>
      <c r="Z66" s="39">
        <v>2507</v>
      </c>
      <c r="AA66" s="89">
        <v>1484</v>
      </c>
      <c r="AB66" s="90">
        <v>1192</v>
      </c>
      <c r="AC66" s="90">
        <v>1366</v>
      </c>
      <c r="AD66" s="90">
        <v>9285</v>
      </c>
      <c r="AE66" s="90">
        <v>85</v>
      </c>
      <c r="AF66" s="90">
        <v>2507</v>
      </c>
      <c r="AG66" s="52">
        <f>SUM(AA66:AF66)</f>
        <v>15919</v>
      </c>
      <c r="AH66" s="47">
        <f>AA66/$AG$66</f>
        <v>9.3221936051259502E-2</v>
      </c>
      <c r="AI66" s="47">
        <f t="shared" ref="AI66:AM81" si="37">AB66/$AG$66</f>
        <v>7.4879075318801433E-2</v>
      </c>
      <c r="AJ66" s="47">
        <f t="shared" si="37"/>
        <v>8.5809410138827813E-2</v>
      </c>
      <c r="AK66" s="47">
        <f t="shared" si="37"/>
        <v>0.58326528048244242</v>
      </c>
      <c r="AL66" s="47">
        <f t="shared" si="37"/>
        <v>5.339531377599095E-3</v>
      </c>
      <c r="AM66" s="47">
        <f t="shared" si="37"/>
        <v>0.15748476663106978</v>
      </c>
      <c r="AN66" s="46">
        <f>AA66/$AG$66</f>
        <v>9.3221936051259502E-2</v>
      </c>
      <c r="AO66" s="46">
        <f t="shared" ref="AO66:AT66" si="38">AB66/$AG$66</f>
        <v>7.4879075318801433E-2</v>
      </c>
      <c r="AP66" s="46">
        <f t="shared" si="38"/>
        <v>8.5809410138827813E-2</v>
      </c>
      <c r="AQ66" s="48">
        <f t="shared" si="38"/>
        <v>0.58326528048244242</v>
      </c>
      <c r="AR66" s="46">
        <f t="shared" si="38"/>
        <v>5.339531377599095E-3</v>
      </c>
      <c r="AS66" s="46">
        <f t="shared" si="38"/>
        <v>0.15748476663106978</v>
      </c>
      <c r="AT66" s="101">
        <f t="shared" si="38"/>
        <v>1</v>
      </c>
    </row>
    <row r="67" spans="1:47" x14ac:dyDescent="0.2">
      <c r="A67" s="222" t="s">
        <v>0</v>
      </c>
      <c r="B67" s="10" t="s">
        <v>18</v>
      </c>
      <c r="C67" s="13">
        <v>0.2</v>
      </c>
      <c r="D67" s="13">
        <v>0</v>
      </c>
      <c r="E67" s="13">
        <v>0.8</v>
      </c>
      <c r="F67" s="14">
        <v>1</v>
      </c>
      <c r="G67" s="13">
        <v>0</v>
      </c>
      <c r="H67" s="13">
        <v>0</v>
      </c>
      <c r="I67" s="13">
        <v>1</v>
      </c>
      <c r="J67" s="14">
        <v>1</v>
      </c>
      <c r="K67" s="13">
        <v>0</v>
      </c>
      <c r="L67" s="13">
        <v>0</v>
      </c>
      <c r="M67" s="13">
        <v>1</v>
      </c>
      <c r="N67" s="59">
        <v>1</v>
      </c>
      <c r="O67" s="15">
        <v>0</v>
      </c>
      <c r="P67" s="15">
        <v>0</v>
      </c>
      <c r="Q67" s="15">
        <v>1</v>
      </c>
      <c r="R67" s="14">
        <v>1</v>
      </c>
      <c r="S67" s="13">
        <v>0</v>
      </c>
      <c r="T67" s="13">
        <v>0</v>
      </c>
      <c r="U67" s="13">
        <v>1</v>
      </c>
      <c r="V67" s="14">
        <v>1</v>
      </c>
      <c r="W67" s="15">
        <v>0</v>
      </c>
      <c r="X67" s="15">
        <v>0</v>
      </c>
      <c r="Y67" s="15">
        <v>1</v>
      </c>
      <c r="Z67" s="14">
        <v>1</v>
      </c>
      <c r="AA67" s="82"/>
      <c r="AB67" s="82"/>
      <c r="AC67" s="82"/>
      <c r="AD67" s="82"/>
      <c r="AE67" s="82"/>
      <c r="AF67" s="82"/>
      <c r="AG67" s="52"/>
      <c r="AH67" s="94">
        <f t="shared" ref="AH67:AM84" si="39">AA67/$AG$66</f>
        <v>0</v>
      </c>
      <c r="AI67" s="94">
        <f t="shared" si="37"/>
        <v>0</v>
      </c>
      <c r="AJ67" s="94">
        <f t="shared" si="37"/>
        <v>0</v>
      </c>
      <c r="AK67" s="94">
        <f t="shared" si="37"/>
        <v>0</v>
      </c>
      <c r="AL67" s="94">
        <f t="shared" si="37"/>
        <v>0</v>
      </c>
      <c r="AM67" s="94">
        <f t="shared" si="37"/>
        <v>0</v>
      </c>
      <c r="AN67" s="103"/>
      <c r="AO67" s="103"/>
      <c r="AP67" s="103"/>
      <c r="AQ67" s="106"/>
      <c r="AR67" s="103"/>
      <c r="AS67" s="103"/>
      <c r="AT67" s="49"/>
    </row>
    <row r="68" spans="1:47" x14ac:dyDescent="0.2">
      <c r="A68" s="222"/>
      <c r="B68" s="10" t="s">
        <v>19</v>
      </c>
      <c r="C68" s="16">
        <v>1</v>
      </c>
      <c r="D68" s="16">
        <v>0</v>
      </c>
      <c r="E68" s="16">
        <v>4</v>
      </c>
      <c r="F68" s="17">
        <v>5</v>
      </c>
      <c r="G68" s="16">
        <v>0</v>
      </c>
      <c r="H68" s="16">
        <v>0</v>
      </c>
      <c r="I68" s="16">
        <v>4</v>
      </c>
      <c r="J68" s="17">
        <v>4</v>
      </c>
      <c r="K68" s="16">
        <v>0</v>
      </c>
      <c r="L68" s="16">
        <v>0</v>
      </c>
      <c r="M68" s="16">
        <v>5</v>
      </c>
      <c r="N68" s="60">
        <v>5</v>
      </c>
      <c r="O68" s="18">
        <v>0</v>
      </c>
      <c r="P68" s="18">
        <v>0</v>
      </c>
      <c r="Q68" s="18">
        <v>57</v>
      </c>
      <c r="R68" s="17">
        <v>57</v>
      </c>
      <c r="S68" s="16" t="s">
        <v>40</v>
      </c>
      <c r="T68" s="16" t="s">
        <v>40</v>
      </c>
      <c r="U68" s="16">
        <v>1</v>
      </c>
      <c r="V68" s="17">
        <v>1</v>
      </c>
      <c r="W68" s="18" t="s">
        <v>40</v>
      </c>
      <c r="X68" s="18" t="s">
        <v>40</v>
      </c>
      <c r="Y68" s="18">
        <v>19</v>
      </c>
      <c r="Z68" s="17">
        <v>19</v>
      </c>
      <c r="AA68" s="83">
        <v>5</v>
      </c>
      <c r="AB68" s="83">
        <v>4</v>
      </c>
      <c r="AC68" s="83">
        <v>5</v>
      </c>
      <c r="AD68" s="83">
        <v>57</v>
      </c>
      <c r="AE68" s="83">
        <v>1</v>
      </c>
      <c r="AF68" s="83">
        <v>19</v>
      </c>
      <c r="AG68" s="52">
        <f t="shared" ref="AG68:AG84" si="40">SUM(AA68:AF68)</f>
        <v>91</v>
      </c>
      <c r="AH68" s="94">
        <f t="shared" si="39"/>
        <v>3.1409008103524091E-4</v>
      </c>
      <c r="AI68" s="94">
        <f t="shared" si="37"/>
        <v>2.512720648281927E-4</v>
      </c>
      <c r="AJ68" s="94">
        <f t="shared" si="37"/>
        <v>3.1409008103524091E-4</v>
      </c>
      <c r="AK68" s="94">
        <f t="shared" si="37"/>
        <v>3.5806269238017464E-3</v>
      </c>
      <c r="AL68" s="94">
        <f t="shared" si="37"/>
        <v>6.2818016207048176E-5</v>
      </c>
      <c r="AM68" s="94">
        <f t="shared" si="37"/>
        <v>1.1935423079339155E-3</v>
      </c>
      <c r="AN68" s="46">
        <f>AA68/$AG$68</f>
        <v>5.4945054945054944E-2</v>
      </c>
      <c r="AO68" s="46">
        <f t="shared" ref="AO68:AT68" si="41">AB68/$AG$68</f>
        <v>4.3956043956043959E-2</v>
      </c>
      <c r="AP68" s="46">
        <f t="shared" si="41"/>
        <v>5.4945054945054944E-2</v>
      </c>
      <c r="AQ68" s="48">
        <f t="shared" si="41"/>
        <v>0.62637362637362637</v>
      </c>
      <c r="AR68" s="46">
        <f t="shared" si="41"/>
        <v>1.098901098901099E-2</v>
      </c>
      <c r="AS68" s="46">
        <f t="shared" si="41"/>
        <v>0.2087912087912088</v>
      </c>
      <c r="AT68" s="100">
        <f t="shared" si="41"/>
        <v>1</v>
      </c>
    </row>
    <row r="69" spans="1:47" x14ac:dyDescent="0.2">
      <c r="A69" s="222" t="s">
        <v>1</v>
      </c>
      <c r="B69" s="10" t="s">
        <v>18</v>
      </c>
      <c r="C69" s="13">
        <v>2.4390243902439025E-2</v>
      </c>
      <c r="D69" s="13">
        <v>1.2195121951219513E-2</v>
      </c>
      <c r="E69" s="13">
        <v>0.96341463414634143</v>
      </c>
      <c r="F69" s="14">
        <v>1</v>
      </c>
      <c r="G69" s="13">
        <v>0</v>
      </c>
      <c r="H69" s="13">
        <v>1.5873015873015872E-2</v>
      </c>
      <c r="I69" s="13">
        <v>0.98412698412698407</v>
      </c>
      <c r="J69" s="14">
        <v>1</v>
      </c>
      <c r="K69" s="13">
        <v>0</v>
      </c>
      <c r="L69" s="13">
        <v>0</v>
      </c>
      <c r="M69" s="13">
        <v>1</v>
      </c>
      <c r="N69" s="59">
        <v>1</v>
      </c>
      <c r="O69" s="15">
        <v>0</v>
      </c>
      <c r="P69" s="15">
        <v>0</v>
      </c>
      <c r="Q69" s="15">
        <v>1</v>
      </c>
      <c r="R69" s="14">
        <v>1</v>
      </c>
      <c r="S69" s="13">
        <v>0</v>
      </c>
      <c r="T69" s="13">
        <v>0</v>
      </c>
      <c r="U69" s="13">
        <v>1</v>
      </c>
      <c r="V69" s="14">
        <v>1</v>
      </c>
      <c r="W69" s="15">
        <v>0</v>
      </c>
      <c r="X69" s="15">
        <v>0</v>
      </c>
      <c r="Y69" s="15">
        <v>1</v>
      </c>
      <c r="Z69" s="14">
        <v>1</v>
      </c>
      <c r="AA69" s="82"/>
      <c r="AB69" s="82"/>
      <c r="AC69" s="82"/>
      <c r="AD69" s="82"/>
      <c r="AE69" s="82"/>
      <c r="AF69" s="82"/>
      <c r="AG69" s="52"/>
      <c r="AH69" s="94">
        <f t="shared" si="39"/>
        <v>0</v>
      </c>
      <c r="AI69" s="94">
        <f t="shared" si="37"/>
        <v>0</v>
      </c>
      <c r="AJ69" s="94">
        <f t="shared" si="37"/>
        <v>0</v>
      </c>
      <c r="AK69" s="94">
        <f t="shared" si="37"/>
        <v>0</v>
      </c>
      <c r="AL69" s="94">
        <f t="shared" si="37"/>
        <v>0</v>
      </c>
      <c r="AM69" s="94">
        <f t="shared" si="37"/>
        <v>0</v>
      </c>
      <c r="AN69" s="103"/>
      <c r="AO69" s="103"/>
      <c r="AP69" s="103"/>
      <c r="AQ69" s="106"/>
      <c r="AR69" s="103"/>
      <c r="AS69" s="103"/>
      <c r="AT69" s="49"/>
    </row>
    <row r="70" spans="1:47" x14ac:dyDescent="0.2">
      <c r="A70" s="222"/>
      <c r="B70" s="10" t="s">
        <v>19</v>
      </c>
      <c r="C70" s="16">
        <v>2</v>
      </c>
      <c r="D70" s="16">
        <v>1</v>
      </c>
      <c r="E70" s="16">
        <v>79</v>
      </c>
      <c r="F70" s="17">
        <v>82</v>
      </c>
      <c r="G70" s="16">
        <v>0</v>
      </c>
      <c r="H70" s="16">
        <v>1</v>
      </c>
      <c r="I70" s="16">
        <v>62</v>
      </c>
      <c r="J70" s="17">
        <v>63</v>
      </c>
      <c r="K70" s="16">
        <v>0</v>
      </c>
      <c r="L70" s="16">
        <v>0</v>
      </c>
      <c r="M70" s="16">
        <v>79</v>
      </c>
      <c r="N70" s="60">
        <v>79</v>
      </c>
      <c r="O70" s="18">
        <v>0</v>
      </c>
      <c r="P70" s="18">
        <v>0</v>
      </c>
      <c r="Q70" s="18">
        <v>397</v>
      </c>
      <c r="R70" s="17">
        <v>397</v>
      </c>
      <c r="S70" s="16" t="s">
        <v>40</v>
      </c>
      <c r="T70" s="16" t="s">
        <v>40</v>
      </c>
      <c r="U70" s="16">
        <v>28</v>
      </c>
      <c r="V70" s="17">
        <v>28</v>
      </c>
      <c r="W70" s="18" t="s">
        <v>40</v>
      </c>
      <c r="X70" s="18" t="s">
        <v>40</v>
      </c>
      <c r="Y70" s="18">
        <v>109</v>
      </c>
      <c r="Z70" s="17">
        <v>109</v>
      </c>
      <c r="AA70" s="83">
        <v>82</v>
      </c>
      <c r="AB70" s="83">
        <v>63</v>
      </c>
      <c r="AC70" s="83">
        <v>79</v>
      </c>
      <c r="AD70" s="83">
        <v>397</v>
      </c>
      <c r="AE70" s="83">
        <v>28</v>
      </c>
      <c r="AF70" s="83">
        <v>109</v>
      </c>
      <c r="AG70" s="52">
        <f t="shared" si="40"/>
        <v>758</v>
      </c>
      <c r="AH70" s="94">
        <f t="shared" si="39"/>
        <v>5.1510773289779512E-3</v>
      </c>
      <c r="AI70" s="94">
        <f t="shared" si="37"/>
        <v>3.9575350210440353E-3</v>
      </c>
      <c r="AJ70" s="94">
        <f t="shared" si="37"/>
        <v>4.9626232803568066E-3</v>
      </c>
      <c r="AK70" s="94">
        <f t="shared" si="37"/>
        <v>2.4938752434198127E-2</v>
      </c>
      <c r="AL70" s="94">
        <f t="shared" si="37"/>
        <v>1.758904453797349E-3</v>
      </c>
      <c r="AM70" s="94">
        <f t="shared" si="37"/>
        <v>6.8471637665682514E-3</v>
      </c>
      <c r="AN70" s="46">
        <f>AA70/$AG$70</f>
        <v>0.10817941952506596</v>
      </c>
      <c r="AO70" s="46">
        <f t="shared" ref="AO70:AT70" si="42">AB70/$AG$70</f>
        <v>8.3113456464379953E-2</v>
      </c>
      <c r="AP70" s="46">
        <f t="shared" si="42"/>
        <v>0.10422163588390501</v>
      </c>
      <c r="AQ70" s="48">
        <f t="shared" si="42"/>
        <v>0.5237467018469657</v>
      </c>
      <c r="AR70" s="46">
        <f t="shared" si="42"/>
        <v>3.6939313984168866E-2</v>
      </c>
      <c r="AS70" s="46">
        <f t="shared" si="42"/>
        <v>0.14379947229551451</v>
      </c>
      <c r="AT70" s="100">
        <f t="shared" si="42"/>
        <v>1</v>
      </c>
    </row>
    <row r="71" spans="1:47" x14ac:dyDescent="0.2">
      <c r="A71" s="222" t="s">
        <v>2</v>
      </c>
      <c r="B71" s="10" t="s">
        <v>18</v>
      </c>
      <c r="C71" s="13">
        <v>3.1496062992125984E-2</v>
      </c>
      <c r="D71" s="13">
        <v>0</v>
      </c>
      <c r="E71" s="13">
        <v>0.96850393700787396</v>
      </c>
      <c r="F71" s="14">
        <v>1</v>
      </c>
      <c r="G71" s="13">
        <v>2.2388059701492536E-2</v>
      </c>
      <c r="H71" s="13">
        <v>3.7313432835820892E-2</v>
      </c>
      <c r="I71" s="13">
        <v>0.94029850746268662</v>
      </c>
      <c r="J71" s="14">
        <v>1</v>
      </c>
      <c r="K71" s="13">
        <v>0</v>
      </c>
      <c r="L71" s="13">
        <v>0</v>
      </c>
      <c r="M71" s="13">
        <v>1</v>
      </c>
      <c r="N71" s="59">
        <v>1</v>
      </c>
      <c r="O71" s="15">
        <v>0</v>
      </c>
      <c r="P71" s="15">
        <v>0</v>
      </c>
      <c r="Q71" s="15">
        <v>1</v>
      </c>
      <c r="R71" s="14">
        <v>1</v>
      </c>
      <c r="S71" s="13">
        <v>0</v>
      </c>
      <c r="T71" s="13">
        <v>0</v>
      </c>
      <c r="U71" s="13">
        <v>1</v>
      </c>
      <c r="V71" s="14">
        <v>1</v>
      </c>
      <c r="W71" s="15">
        <v>0</v>
      </c>
      <c r="X71" s="15">
        <v>0</v>
      </c>
      <c r="Y71" s="15">
        <v>1</v>
      </c>
      <c r="Z71" s="14">
        <v>1</v>
      </c>
      <c r="AA71" s="82"/>
      <c r="AB71" s="82"/>
      <c r="AC71" s="82"/>
      <c r="AD71" s="82"/>
      <c r="AE71" s="82"/>
      <c r="AF71" s="82"/>
      <c r="AG71" s="52"/>
      <c r="AH71" s="94">
        <f t="shared" si="39"/>
        <v>0</v>
      </c>
      <c r="AI71" s="94">
        <f t="shared" si="37"/>
        <v>0</v>
      </c>
      <c r="AJ71" s="94">
        <f t="shared" si="37"/>
        <v>0</v>
      </c>
      <c r="AK71" s="94">
        <f t="shared" si="37"/>
        <v>0</v>
      </c>
      <c r="AL71" s="94">
        <f t="shared" si="37"/>
        <v>0</v>
      </c>
      <c r="AM71" s="94">
        <f t="shared" si="37"/>
        <v>0</v>
      </c>
      <c r="AN71" s="103"/>
      <c r="AO71" s="103"/>
      <c r="AP71" s="103"/>
      <c r="AQ71" s="106"/>
      <c r="AR71" s="103"/>
      <c r="AS71" s="103"/>
      <c r="AT71" s="49"/>
    </row>
    <row r="72" spans="1:47" x14ac:dyDescent="0.2">
      <c r="A72" s="222"/>
      <c r="B72" s="10" t="s">
        <v>19</v>
      </c>
      <c r="C72" s="16">
        <v>4</v>
      </c>
      <c r="D72" s="16">
        <v>0</v>
      </c>
      <c r="E72" s="16">
        <v>123</v>
      </c>
      <c r="F72" s="17">
        <v>127</v>
      </c>
      <c r="G72" s="16">
        <v>3</v>
      </c>
      <c r="H72" s="16">
        <v>5</v>
      </c>
      <c r="I72" s="16">
        <v>126</v>
      </c>
      <c r="J72" s="17">
        <v>134</v>
      </c>
      <c r="K72" s="16">
        <v>0</v>
      </c>
      <c r="L72" s="16">
        <v>0</v>
      </c>
      <c r="M72" s="16">
        <v>131</v>
      </c>
      <c r="N72" s="60">
        <v>131</v>
      </c>
      <c r="O72" s="18">
        <v>0</v>
      </c>
      <c r="P72" s="18">
        <v>0</v>
      </c>
      <c r="Q72" s="18">
        <v>1126</v>
      </c>
      <c r="R72" s="17">
        <v>1126</v>
      </c>
      <c r="S72" s="16" t="s">
        <v>40</v>
      </c>
      <c r="T72" s="16" t="s">
        <v>40</v>
      </c>
      <c r="U72" s="16">
        <v>1</v>
      </c>
      <c r="V72" s="17">
        <v>1</v>
      </c>
      <c r="W72" s="18" t="s">
        <v>40</v>
      </c>
      <c r="X72" s="18" t="s">
        <v>40</v>
      </c>
      <c r="Y72" s="18">
        <v>264</v>
      </c>
      <c r="Z72" s="17">
        <v>264</v>
      </c>
      <c r="AA72" s="83">
        <v>127</v>
      </c>
      <c r="AB72" s="83">
        <v>134</v>
      </c>
      <c r="AC72" s="83">
        <v>131</v>
      </c>
      <c r="AD72" s="83">
        <v>1126</v>
      </c>
      <c r="AE72" s="83">
        <v>1</v>
      </c>
      <c r="AF72" s="83">
        <v>264</v>
      </c>
      <c r="AG72" s="52">
        <f t="shared" si="40"/>
        <v>1783</v>
      </c>
      <c r="AH72" s="94">
        <f t="shared" si="39"/>
        <v>7.9778880582951194E-3</v>
      </c>
      <c r="AI72" s="94">
        <f t="shared" si="37"/>
        <v>8.4176141717444558E-3</v>
      </c>
      <c r="AJ72" s="94">
        <f t="shared" si="37"/>
        <v>8.2291601231233111E-3</v>
      </c>
      <c r="AK72" s="94">
        <f t="shared" si="37"/>
        <v>7.0733086249136254E-2</v>
      </c>
      <c r="AL72" s="94">
        <f t="shared" si="37"/>
        <v>6.2818016207048176E-5</v>
      </c>
      <c r="AM72" s="94">
        <f t="shared" si="37"/>
        <v>1.658395627866072E-2</v>
      </c>
      <c r="AN72" s="46">
        <f>AA72/$AG$72</f>
        <v>7.1228266965788004E-2</v>
      </c>
      <c r="AO72" s="46">
        <f t="shared" ref="AO72:AT72" si="43">AB72/$AG$72</f>
        <v>7.515423443634324E-2</v>
      </c>
      <c r="AP72" s="46">
        <f t="shared" si="43"/>
        <v>7.3471676948962422E-2</v>
      </c>
      <c r="AQ72" s="48">
        <f t="shared" si="43"/>
        <v>0.63151991026360066</v>
      </c>
      <c r="AR72" s="46">
        <f t="shared" si="43"/>
        <v>5.6085249579360629E-4</v>
      </c>
      <c r="AS72" s="46">
        <f t="shared" si="43"/>
        <v>0.14806505888951205</v>
      </c>
      <c r="AT72" s="100">
        <f t="shared" si="43"/>
        <v>1</v>
      </c>
    </row>
    <row r="73" spans="1:47" x14ac:dyDescent="0.2">
      <c r="A73" s="222" t="s">
        <v>3</v>
      </c>
      <c r="B73" s="10" t="s">
        <v>18</v>
      </c>
      <c r="C73" s="13">
        <v>0</v>
      </c>
      <c r="D73" s="13">
        <v>0</v>
      </c>
      <c r="E73" s="13">
        <v>1</v>
      </c>
      <c r="F73" s="14">
        <v>1</v>
      </c>
      <c r="G73" s="13">
        <v>1.9230769230769232E-2</v>
      </c>
      <c r="H73" s="13">
        <v>0</v>
      </c>
      <c r="I73" s="13">
        <v>0.98076923076923073</v>
      </c>
      <c r="J73" s="14">
        <v>1</v>
      </c>
      <c r="K73" s="13">
        <v>0</v>
      </c>
      <c r="L73" s="13">
        <v>0</v>
      </c>
      <c r="M73" s="13">
        <v>1</v>
      </c>
      <c r="N73" s="59">
        <v>1</v>
      </c>
      <c r="O73" s="15">
        <v>0</v>
      </c>
      <c r="P73" s="15">
        <v>0</v>
      </c>
      <c r="Q73" s="15">
        <v>1</v>
      </c>
      <c r="R73" s="14">
        <v>1</v>
      </c>
      <c r="S73" s="13">
        <v>0</v>
      </c>
      <c r="T73" s="13">
        <v>0</v>
      </c>
      <c r="U73" s="13">
        <v>1</v>
      </c>
      <c r="V73" s="14">
        <v>1</v>
      </c>
      <c r="W73" s="15">
        <v>0</v>
      </c>
      <c r="X73" s="15">
        <v>0</v>
      </c>
      <c r="Y73" s="15">
        <v>1</v>
      </c>
      <c r="Z73" s="14">
        <v>1</v>
      </c>
      <c r="AA73" s="82"/>
      <c r="AB73" s="82"/>
      <c r="AC73" s="82"/>
      <c r="AD73" s="82"/>
      <c r="AE73" s="82"/>
      <c r="AF73" s="82"/>
      <c r="AG73" s="52"/>
      <c r="AH73" s="94">
        <f t="shared" si="39"/>
        <v>0</v>
      </c>
      <c r="AI73" s="94">
        <f t="shared" si="37"/>
        <v>0</v>
      </c>
      <c r="AJ73" s="94">
        <f t="shared" si="37"/>
        <v>0</v>
      </c>
      <c r="AK73" s="94">
        <f t="shared" si="37"/>
        <v>0</v>
      </c>
      <c r="AL73" s="94">
        <f t="shared" si="37"/>
        <v>0</v>
      </c>
      <c r="AM73" s="94">
        <f t="shared" si="37"/>
        <v>0</v>
      </c>
      <c r="AN73" s="103"/>
      <c r="AO73" s="103"/>
      <c r="AP73" s="103"/>
      <c r="AQ73" s="106"/>
      <c r="AR73" s="103"/>
      <c r="AS73" s="103"/>
      <c r="AT73" s="49"/>
    </row>
    <row r="74" spans="1:47" ht="15.75" customHeight="1" x14ac:dyDescent="0.2">
      <c r="A74" s="222"/>
      <c r="B74" s="10" t="s">
        <v>19</v>
      </c>
      <c r="C74" s="16">
        <v>0</v>
      </c>
      <c r="D74" s="16">
        <v>0</v>
      </c>
      <c r="E74" s="16">
        <v>102</v>
      </c>
      <c r="F74" s="17">
        <v>102</v>
      </c>
      <c r="G74" s="16">
        <v>1</v>
      </c>
      <c r="H74" s="16">
        <v>0</v>
      </c>
      <c r="I74" s="16">
        <v>51</v>
      </c>
      <c r="J74" s="17">
        <v>52</v>
      </c>
      <c r="K74" s="16">
        <v>0</v>
      </c>
      <c r="L74" s="16">
        <v>0</v>
      </c>
      <c r="M74" s="16">
        <v>46</v>
      </c>
      <c r="N74" s="60">
        <v>46</v>
      </c>
      <c r="O74" s="18">
        <v>0</v>
      </c>
      <c r="P74" s="18">
        <v>0</v>
      </c>
      <c r="Q74" s="18">
        <v>762</v>
      </c>
      <c r="R74" s="17">
        <v>762</v>
      </c>
      <c r="S74" s="16" t="s">
        <v>40</v>
      </c>
      <c r="T74" s="16" t="s">
        <v>40</v>
      </c>
      <c r="U74" s="16">
        <v>1</v>
      </c>
      <c r="V74" s="17">
        <v>1</v>
      </c>
      <c r="W74" s="18" t="s">
        <v>40</v>
      </c>
      <c r="X74" s="18" t="s">
        <v>40</v>
      </c>
      <c r="Y74" s="18">
        <v>197</v>
      </c>
      <c r="Z74" s="17">
        <v>197</v>
      </c>
      <c r="AA74" s="83">
        <v>102</v>
      </c>
      <c r="AB74" s="83">
        <v>52</v>
      </c>
      <c r="AC74" s="83">
        <v>46</v>
      </c>
      <c r="AD74" s="83">
        <v>762</v>
      </c>
      <c r="AE74" s="83">
        <v>1</v>
      </c>
      <c r="AF74" s="83">
        <v>197</v>
      </c>
      <c r="AG74" s="52">
        <f t="shared" si="40"/>
        <v>1160</v>
      </c>
      <c r="AH74" s="94">
        <f t="shared" si="39"/>
        <v>6.4074376531189142E-3</v>
      </c>
      <c r="AI74" s="94">
        <f t="shared" si="37"/>
        <v>3.2665368427665055E-3</v>
      </c>
      <c r="AJ74" s="94">
        <f t="shared" si="37"/>
        <v>2.8896287455242161E-3</v>
      </c>
      <c r="AK74" s="94">
        <f t="shared" si="37"/>
        <v>4.7867328349770713E-2</v>
      </c>
      <c r="AL74" s="94">
        <f t="shared" si="37"/>
        <v>6.2818016207048176E-5</v>
      </c>
      <c r="AM74" s="94">
        <f t="shared" si="37"/>
        <v>1.2375149192788492E-2</v>
      </c>
      <c r="AN74" s="46">
        <f>AA74/$AG$74</f>
        <v>8.7931034482758616E-2</v>
      </c>
      <c r="AO74" s="46">
        <f t="shared" ref="AO74:AT74" si="44">AB74/$AG$74</f>
        <v>4.4827586206896551E-2</v>
      </c>
      <c r="AP74" s="46">
        <f t="shared" si="44"/>
        <v>3.9655172413793106E-2</v>
      </c>
      <c r="AQ74" s="48">
        <f t="shared" si="44"/>
        <v>0.65689655172413797</v>
      </c>
      <c r="AR74" s="46">
        <f t="shared" si="44"/>
        <v>8.6206896551724137E-4</v>
      </c>
      <c r="AS74" s="46">
        <f t="shared" si="44"/>
        <v>0.16982758620689656</v>
      </c>
      <c r="AT74" s="100">
        <f t="shared" si="44"/>
        <v>1</v>
      </c>
    </row>
    <row r="75" spans="1:47" x14ac:dyDescent="0.2">
      <c r="A75" s="222" t="s">
        <v>4</v>
      </c>
      <c r="B75" s="10" t="s">
        <v>18</v>
      </c>
      <c r="C75" s="13">
        <v>0</v>
      </c>
      <c r="D75" s="13">
        <v>0</v>
      </c>
      <c r="E75" s="13">
        <v>1</v>
      </c>
      <c r="F75" s="14">
        <v>1</v>
      </c>
      <c r="G75" s="13">
        <v>0.5</v>
      </c>
      <c r="H75" s="13">
        <v>0</v>
      </c>
      <c r="I75" s="13">
        <v>0.5</v>
      </c>
      <c r="J75" s="14">
        <v>1</v>
      </c>
      <c r="K75" s="13">
        <v>0</v>
      </c>
      <c r="L75" s="13">
        <v>0</v>
      </c>
      <c r="M75" s="13">
        <v>1</v>
      </c>
      <c r="N75" s="59">
        <v>1</v>
      </c>
      <c r="O75" s="15">
        <v>0</v>
      </c>
      <c r="P75" s="15">
        <v>0.04</v>
      </c>
      <c r="Q75" s="15">
        <v>0.96</v>
      </c>
      <c r="R75" s="14">
        <v>1</v>
      </c>
      <c r="S75" s="13">
        <v>0</v>
      </c>
      <c r="T75" s="13">
        <v>0</v>
      </c>
      <c r="U75" s="13">
        <v>0</v>
      </c>
      <c r="V75" s="14">
        <v>0</v>
      </c>
      <c r="W75" s="15">
        <v>0</v>
      </c>
      <c r="X75" s="15">
        <v>0</v>
      </c>
      <c r="Y75" s="15">
        <v>1</v>
      </c>
      <c r="Z75" s="14">
        <v>1</v>
      </c>
      <c r="AA75" s="82"/>
      <c r="AB75" s="82"/>
      <c r="AC75" s="82"/>
      <c r="AD75" s="82"/>
      <c r="AE75" s="82"/>
      <c r="AF75" s="82"/>
      <c r="AG75" s="52"/>
      <c r="AH75" s="94">
        <f t="shared" si="39"/>
        <v>0</v>
      </c>
      <c r="AI75" s="94">
        <f t="shared" si="37"/>
        <v>0</v>
      </c>
      <c r="AJ75" s="94">
        <f t="shared" si="37"/>
        <v>0</v>
      </c>
      <c r="AK75" s="94">
        <f t="shared" si="37"/>
        <v>0</v>
      </c>
      <c r="AL75" s="94">
        <f t="shared" si="37"/>
        <v>0</v>
      </c>
      <c r="AM75" s="94">
        <f t="shared" si="37"/>
        <v>0</v>
      </c>
      <c r="AN75" s="103"/>
      <c r="AO75" s="103"/>
      <c r="AP75" s="103"/>
      <c r="AQ75" s="106"/>
      <c r="AR75" s="103"/>
      <c r="AS75" s="103"/>
      <c r="AT75" s="49"/>
    </row>
    <row r="76" spans="1:47" x14ac:dyDescent="0.2">
      <c r="A76" s="222"/>
      <c r="B76" s="10" t="s">
        <v>19</v>
      </c>
      <c r="C76" s="16">
        <v>0</v>
      </c>
      <c r="D76" s="16">
        <v>0</v>
      </c>
      <c r="E76" s="16">
        <v>6</v>
      </c>
      <c r="F76" s="69">
        <v>6</v>
      </c>
      <c r="G76" s="16">
        <v>1</v>
      </c>
      <c r="H76" s="16">
        <v>0</v>
      </c>
      <c r="I76" s="16">
        <v>1</v>
      </c>
      <c r="J76" s="17">
        <v>2</v>
      </c>
      <c r="K76" s="16">
        <v>0</v>
      </c>
      <c r="L76" s="16">
        <v>0</v>
      </c>
      <c r="M76" s="16">
        <v>1</v>
      </c>
      <c r="N76" s="60">
        <v>1</v>
      </c>
      <c r="O76" s="18">
        <v>0</v>
      </c>
      <c r="P76" s="18">
        <v>1</v>
      </c>
      <c r="Q76" s="18">
        <v>24</v>
      </c>
      <c r="R76" s="17">
        <v>25</v>
      </c>
      <c r="S76" s="16" t="s">
        <v>40</v>
      </c>
      <c r="T76" s="16" t="s">
        <v>40</v>
      </c>
      <c r="U76" s="16">
        <v>0</v>
      </c>
      <c r="V76" s="17">
        <v>0</v>
      </c>
      <c r="W76" s="18" t="s">
        <v>40</v>
      </c>
      <c r="X76" s="18" t="s">
        <v>40</v>
      </c>
      <c r="Y76" s="18">
        <v>10</v>
      </c>
      <c r="Z76" s="17">
        <v>10</v>
      </c>
      <c r="AA76" s="83">
        <v>6</v>
      </c>
      <c r="AB76" s="83">
        <v>2</v>
      </c>
      <c r="AC76" s="83">
        <v>1</v>
      </c>
      <c r="AD76" s="83">
        <v>25</v>
      </c>
      <c r="AE76" s="83">
        <v>0</v>
      </c>
      <c r="AF76" s="83">
        <v>10</v>
      </c>
      <c r="AG76" s="52">
        <f t="shared" si="40"/>
        <v>44</v>
      </c>
      <c r="AH76" s="94">
        <f t="shared" si="39"/>
        <v>3.7690809724228911E-4</v>
      </c>
      <c r="AI76" s="94">
        <f t="shared" si="37"/>
        <v>1.2563603241409635E-4</v>
      </c>
      <c r="AJ76" s="94">
        <f t="shared" si="37"/>
        <v>6.2818016207048176E-5</v>
      </c>
      <c r="AK76" s="94">
        <f t="shared" si="37"/>
        <v>1.5704504051762046E-3</v>
      </c>
      <c r="AL76" s="94">
        <f t="shared" si="37"/>
        <v>0</v>
      </c>
      <c r="AM76" s="94">
        <f t="shared" si="37"/>
        <v>6.2818016207048181E-4</v>
      </c>
      <c r="AN76" s="46">
        <f>AA76/$AG$76</f>
        <v>0.13636363636363635</v>
      </c>
      <c r="AO76" s="46">
        <f t="shared" ref="AO76:AT76" si="45">AB76/$AG$76</f>
        <v>4.5454545454545456E-2</v>
      </c>
      <c r="AP76" s="46">
        <f t="shared" si="45"/>
        <v>2.2727272727272728E-2</v>
      </c>
      <c r="AQ76" s="48">
        <f t="shared" si="45"/>
        <v>0.56818181818181823</v>
      </c>
      <c r="AR76" s="46">
        <f t="shared" si="45"/>
        <v>0</v>
      </c>
      <c r="AS76" s="46">
        <f t="shared" si="45"/>
        <v>0.22727272727272727</v>
      </c>
      <c r="AT76" s="100">
        <f t="shared" si="45"/>
        <v>1</v>
      </c>
    </row>
    <row r="77" spans="1:47" x14ac:dyDescent="0.2">
      <c r="A77" s="222" t="s">
        <v>5</v>
      </c>
      <c r="B77" s="10" t="s">
        <v>18</v>
      </c>
      <c r="C77" s="13">
        <v>3.8674033149171269E-2</v>
      </c>
      <c r="D77" s="13">
        <v>2.7624309392265192E-3</v>
      </c>
      <c r="E77" s="13">
        <v>0.95856353591160226</v>
      </c>
      <c r="F77" s="14">
        <v>1</v>
      </c>
      <c r="G77" s="13">
        <v>3.0805687203791468E-2</v>
      </c>
      <c r="H77" s="13">
        <v>1.6587677725118485E-2</v>
      </c>
      <c r="I77" s="13">
        <v>0.95260663507109</v>
      </c>
      <c r="J77" s="14">
        <v>1</v>
      </c>
      <c r="K77" s="13">
        <v>1.0362694300518134E-3</v>
      </c>
      <c r="L77" s="13">
        <v>1.4507772020725389E-2</v>
      </c>
      <c r="M77" s="13">
        <v>0.98445595854922274</v>
      </c>
      <c r="N77" s="59">
        <v>1</v>
      </c>
      <c r="O77" s="15">
        <v>1.4340344168260039E-3</v>
      </c>
      <c r="P77" s="15">
        <v>3.1867431485022306E-4</v>
      </c>
      <c r="Q77" s="15">
        <v>0.99824729126832379</v>
      </c>
      <c r="R77" s="14">
        <v>1</v>
      </c>
      <c r="S77" s="13">
        <v>0</v>
      </c>
      <c r="T77" s="13">
        <v>0</v>
      </c>
      <c r="U77" s="13">
        <v>1</v>
      </c>
      <c r="V77" s="14">
        <v>1</v>
      </c>
      <c r="W77" s="15">
        <v>0</v>
      </c>
      <c r="X77" s="15">
        <v>0</v>
      </c>
      <c r="Y77" s="15">
        <v>1</v>
      </c>
      <c r="Z77" s="14">
        <v>1</v>
      </c>
      <c r="AA77" s="82"/>
      <c r="AB77" s="82"/>
      <c r="AC77" s="82"/>
      <c r="AD77" s="82"/>
      <c r="AE77" s="82"/>
      <c r="AF77" s="82"/>
      <c r="AG77" s="52"/>
      <c r="AH77" s="94">
        <f t="shared" si="39"/>
        <v>0</v>
      </c>
      <c r="AI77" s="94">
        <f t="shared" si="37"/>
        <v>0</v>
      </c>
      <c r="AJ77" s="94">
        <f t="shared" si="37"/>
        <v>0</v>
      </c>
      <c r="AK77" s="94">
        <f t="shared" si="37"/>
        <v>0</v>
      </c>
      <c r="AL77" s="94">
        <f t="shared" si="37"/>
        <v>0</v>
      </c>
      <c r="AM77" s="94">
        <f t="shared" si="37"/>
        <v>0</v>
      </c>
      <c r="AN77" s="103"/>
      <c r="AO77" s="103"/>
      <c r="AP77" s="103"/>
      <c r="AQ77" s="106"/>
      <c r="AR77" s="103"/>
      <c r="AS77" s="103"/>
      <c r="AT77" s="49"/>
    </row>
    <row r="78" spans="1:47" x14ac:dyDescent="0.2">
      <c r="A78" s="222"/>
      <c r="B78" s="10" t="s">
        <v>19</v>
      </c>
      <c r="C78" s="16">
        <v>42</v>
      </c>
      <c r="D78" s="16">
        <v>3</v>
      </c>
      <c r="E78" s="16">
        <v>1041</v>
      </c>
      <c r="F78" s="17">
        <v>1086</v>
      </c>
      <c r="G78" s="16">
        <v>26</v>
      </c>
      <c r="H78" s="16">
        <v>14</v>
      </c>
      <c r="I78" s="16">
        <v>804</v>
      </c>
      <c r="J78" s="17">
        <v>844</v>
      </c>
      <c r="K78" s="16">
        <v>1</v>
      </c>
      <c r="L78" s="16">
        <v>14</v>
      </c>
      <c r="M78" s="16">
        <v>950</v>
      </c>
      <c r="N78" s="60">
        <v>965</v>
      </c>
      <c r="O78" s="18">
        <v>9</v>
      </c>
      <c r="P78" s="18">
        <v>2</v>
      </c>
      <c r="Q78" s="18">
        <v>6265</v>
      </c>
      <c r="R78" s="17">
        <v>6276</v>
      </c>
      <c r="S78" s="16" t="s">
        <v>40</v>
      </c>
      <c r="T78" s="16" t="s">
        <v>40</v>
      </c>
      <c r="U78" s="16">
        <v>53</v>
      </c>
      <c r="V78" s="17">
        <v>53</v>
      </c>
      <c r="W78" s="18" t="s">
        <v>40</v>
      </c>
      <c r="X78" s="18" t="s">
        <v>40</v>
      </c>
      <c r="Y78" s="18">
        <v>1786</v>
      </c>
      <c r="Z78" s="17">
        <v>1786</v>
      </c>
      <c r="AA78" s="83">
        <v>1086</v>
      </c>
      <c r="AB78" s="83">
        <v>844</v>
      </c>
      <c r="AC78" s="83">
        <v>965</v>
      </c>
      <c r="AD78" s="83">
        <v>6276</v>
      </c>
      <c r="AE78" s="83">
        <v>53</v>
      </c>
      <c r="AF78" s="83">
        <v>1786</v>
      </c>
      <c r="AG78" s="52">
        <f t="shared" si="40"/>
        <v>11010</v>
      </c>
      <c r="AH78" s="94">
        <f t="shared" si="39"/>
        <v>6.822036560085433E-2</v>
      </c>
      <c r="AI78" s="94">
        <f t="shared" si="37"/>
        <v>5.3018405678748666E-2</v>
      </c>
      <c r="AJ78" s="94">
        <f t="shared" si="37"/>
        <v>6.0619385639801494E-2</v>
      </c>
      <c r="AK78" s="94">
        <f t="shared" si="37"/>
        <v>0.3942458697154344</v>
      </c>
      <c r="AL78" s="94">
        <f t="shared" si="37"/>
        <v>3.3293548589735538E-3</v>
      </c>
      <c r="AM78" s="94">
        <f t="shared" si="37"/>
        <v>0.11219297694578806</v>
      </c>
      <c r="AN78" s="46">
        <f>AA78/$AG$78</f>
        <v>9.8637602179836512E-2</v>
      </c>
      <c r="AO78" s="46">
        <f t="shared" ref="AO78:AT78" si="46">AB78/$AG$78</f>
        <v>7.6657584014532237E-2</v>
      </c>
      <c r="AP78" s="46">
        <f t="shared" si="46"/>
        <v>8.7647593097184381E-2</v>
      </c>
      <c r="AQ78" s="48">
        <f t="shared" si="46"/>
        <v>0.57002724795640325</v>
      </c>
      <c r="AR78" s="46">
        <f t="shared" si="46"/>
        <v>4.8138056312443233E-3</v>
      </c>
      <c r="AS78" s="46">
        <f t="shared" si="46"/>
        <v>0.16221616712079928</v>
      </c>
      <c r="AT78" s="100">
        <f t="shared" si="46"/>
        <v>1</v>
      </c>
    </row>
    <row r="79" spans="1:47" x14ac:dyDescent="0.2">
      <c r="A79" s="222" t="s">
        <v>6</v>
      </c>
      <c r="B79" s="10" t="s">
        <v>18</v>
      </c>
      <c r="C79" s="13">
        <v>7.1428571428571425E-2</v>
      </c>
      <c r="D79" s="13">
        <v>0</v>
      </c>
      <c r="E79" s="13">
        <v>0.9285714285714286</v>
      </c>
      <c r="F79" s="14">
        <v>1</v>
      </c>
      <c r="G79" s="13">
        <v>3.7037037037037035E-2</v>
      </c>
      <c r="H79" s="13">
        <v>0</v>
      </c>
      <c r="I79" s="13">
        <v>0.96296296296296291</v>
      </c>
      <c r="J79" s="14">
        <v>1</v>
      </c>
      <c r="K79" s="13">
        <v>0</v>
      </c>
      <c r="L79" s="13">
        <v>0</v>
      </c>
      <c r="M79" s="13">
        <v>1</v>
      </c>
      <c r="N79" s="59">
        <v>1</v>
      </c>
      <c r="O79" s="15">
        <v>0</v>
      </c>
      <c r="P79" s="15">
        <v>0</v>
      </c>
      <c r="Q79" s="15">
        <v>1</v>
      </c>
      <c r="R79" s="14">
        <v>1</v>
      </c>
      <c r="S79" s="13">
        <v>0</v>
      </c>
      <c r="T79" s="13">
        <v>0</v>
      </c>
      <c r="U79" s="13">
        <v>0</v>
      </c>
      <c r="V79" s="14">
        <v>0</v>
      </c>
      <c r="W79" s="15">
        <v>0</v>
      </c>
      <c r="X79" s="15">
        <v>0</v>
      </c>
      <c r="Y79" s="15">
        <v>1</v>
      </c>
      <c r="Z79" s="14">
        <v>1</v>
      </c>
      <c r="AA79" s="82"/>
      <c r="AB79" s="82"/>
      <c r="AC79" s="82"/>
      <c r="AD79" s="82"/>
      <c r="AE79" s="82"/>
      <c r="AF79" s="82"/>
      <c r="AG79" s="52"/>
      <c r="AH79" s="94">
        <f t="shared" si="39"/>
        <v>0</v>
      </c>
      <c r="AI79" s="94">
        <f t="shared" si="37"/>
        <v>0</v>
      </c>
      <c r="AJ79" s="94">
        <f t="shared" si="37"/>
        <v>0</v>
      </c>
      <c r="AK79" s="94">
        <f t="shared" si="37"/>
        <v>0</v>
      </c>
      <c r="AL79" s="94">
        <f t="shared" si="37"/>
        <v>0</v>
      </c>
      <c r="AM79" s="94">
        <f t="shared" si="37"/>
        <v>0</v>
      </c>
      <c r="AN79" s="103"/>
      <c r="AO79" s="103"/>
      <c r="AP79" s="103"/>
      <c r="AQ79" s="106"/>
      <c r="AR79" s="103"/>
      <c r="AS79" s="103"/>
      <c r="AT79" s="49"/>
    </row>
    <row r="80" spans="1:47" x14ac:dyDescent="0.2">
      <c r="A80" s="222"/>
      <c r="B80" s="10" t="s">
        <v>19</v>
      </c>
      <c r="C80" s="16">
        <v>2</v>
      </c>
      <c r="D80" s="16">
        <v>0</v>
      </c>
      <c r="E80" s="16">
        <v>26</v>
      </c>
      <c r="F80" s="17">
        <v>28</v>
      </c>
      <c r="G80" s="16">
        <v>1</v>
      </c>
      <c r="H80" s="16">
        <v>0</v>
      </c>
      <c r="I80" s="16">
        <v>26</v>
      </c>
      <c r="J80" s="17">
        <v>27</v>
      </c>
      <c r="K80" s="16">
        <v>0</v>
      </c>
      <c r="L80" s="16">
        <v>0</v>
      </c>
      <c r="M80" s="16">
        <v>37</v>
      </c>
      <c r="N80" s="60">
        <v>37</v>
      </c>
      <c r="O80" s="18">
        <v>0</v>
      </c>
      <c r="P80" s="18">
        <v>0</v>
      </c>
      <c r="Q80" s="18">
        <v>178</v>
      </c>
      <c r="R80" s="17">
        <v>178</v>
      </c>
      <c r="S80" s="16" t="s">
        <v>40</v>
      </c>
      <c r="T80" s="16" t="s">
        <v>40</v>
      </c>
      <c r="U80" s="16">
        <v>0</v>
      </c>
      <c r="V80" s="17">
        <v>0</v>
      </c>
      <c r="W80" s="18" t="s">
        <v>40</v>
      </c>
      <c r="X80" s="18" t="s">
        <v>40</v>
      </c>
      <c r="Y80" s="18">
        <v>37</v>
      </c>
      <c r="Z80" s="17">
        <v>37</v>
      </c>
      <c r="AA80" s="83">
        <v>28</v>
      </c>
      <c r="AB80" s="83">
        <v>27</v>
      </c>
      <c r="AC80" s="83">
        <v>37</v>
      </c>
      <c r="AD80" s="83">
        <v>178</v>
      </c>
      <c r="AE80" s="83">
        <v>0</v>
      </c>
      <c r="AF80" s="83">
        <v>37</v>
      </c>
      <c r="AG80" s="52">
        <f t="shared" si="40"/>
        <v>307</v>
      </c>
      <c r="AH80" s="94">
        <f t="shared" si="39"/>
        <v>1.758904453797349E-3</v>
      </c>
      <c r="AI80" s="94">
        <f t="shared" si="37"/>
        <v>1.6960864375903009E-3</v>
      </c>
      <c r="AJ80" s="94">
        <f t="shared" si="37"/>
        <v>2.3242665996607826E-3</v>
      </c>
      <c r="AK80" s="94">
        <f t="shared" si="37"/>
        <v>1.1181606884854577E-2</v>
      </c>
      <c r="AL80" s="94">
        <f t="shared" si="37"/>
        <v>0</v>
      </c>
      <c r="AM80" s="94">
        <f t="shared" si="37"/>
        <v>2.3242665996607826E-3</v>
      </c>
      <c r="AN80" s="46">
        <f>AA80/$AG$80</f>
        <v>9.1205211726384364E-2</v>
      </c>
      <c r="AO80" s="46">
        <f t="shared" ref="AO80:AT80" si="47">AB80/$AG$80</f>
        <v>8.7947882736156349E-2</v>
      </c>
      <c r="AP80" s="46">
        <f t="shared" si="47"/>
        <v>0.12052117263843648</v>
      </c>
      <c r="AQ80" s="48">
        <f t="shared" si="47"/>
        <v>0.57980456026058635</v>
      </c>
      <c r="AR80" s="46">
        <f t="shared" si="47"/>
        <v>0</v>
      </c>
      <c r="AS80" s="46">
        <f t="shared" si="47"/>
        <v>0.12052117263843648</v>
      </c>
      <c r="AT80" s="100">
        <f t="shared" si="47"/>
        <v>1</v>
      </c>
    </row>
    <row r="81" spans="1:46" x14ac:dyDescent="0.2">
      <c r="A81" s="222" t="s">
        <v>7</v>
      </c>
      <c r="B81" s="10" t="s">
        <v>18</v>
      </c>
      <c r="C81" s="13">
        <v>0</v>
      </c>
      <c r="D81" s="13">
        <v>0</v>
      </c>
      <c r="E81" s="13">
        <v>1</v>
      </c>
      <c r="F81" s="14">
        <v>1</v>
      </c>
      <c r="G81" s="13">
        <v>0</v>
      </c>
      <c r="H81" s="13">
        <v>1.6666666666666666E-2</v>
      </c>
      <c r="I81" s="13">
        <v>0.98333333333333328</v>
      </c>
      <c r="J81" s="14">
        <v>1</v>
      </c>
      <c r="K81" s="13">
        <v>0</v>
      </c>
      <c r="L81" s="13">
        <v>0</v>
      </c>
      <c r="M81" s="13">
        <v>1</v>
      </c>
      <c r="N81" s="59">
        <v>1</v>
      </c>
      <c r="O81" s="15">
        <v>0</v>
      </c>
      <c r="P81" s="15">
        <v>0</v>
      </c>
      <c r="Q81" s="15">
        <v>1</v>
      </c>
      <c r="R81" s="14">
        <v>1</v>
      </c>
      <c r="S81" s="13">
        <v>0</v>
      </c>
      <c r="T81" s="13">
        <v>0</v>
      </c>
      <c r="U81" s="13">
        <v>1</v>
      </c>
      <c r="V81" s="14">
        <v>1</v>
      </c>
      <c r="W81" s="15">
        <v>0</v>
      </c>
      <c r="X81" s="15">
        <v>0</v>
      </c>
      <c r="Y81" s="15">
        <v>1</v>
      </c>
      <c r="Z81" s="14">
        <v>1</v>
      </c>
      <c r="AA81" s="82"/>
      <c r="AB81" s="82"/>
      <c r="AC81" s="82"/>
      <c r="AD81" s="82"/>
      <c r="AE81" s="82"/>
      <c r="AF81" s="82"/>
      <c r="AG81" s="52"/>
      <c r="AH81" s="94">
        <f t="shared" si="39"/>
        <v>0</v>
      </c>
      <c r="AI81" s="94">
        <f t="shared" si="37"/>
        <v>0</v>
      </c>
      <c r="AJ81" s="94">
        <f t="shared" si="37"/>
        <v>0</v>
      </c>
      <c r="AK81" s="94">
        <f t="shared" si="37"/>
        <v>0</v>
      </c>
      <c r="AL81" s="94">
        <f t="shared" si="37"/>
        <v>0</v>
      </c>
      <c r="AM81" s="94">
        <f t="shared" si="37"/>
        <v>0</v>
      </c>
      <c r="AN81" s="103"/>
      <c r="AO81" s="103"/>
      <c r="AP81" s="103"/>
      <c r="AQ81" s="106"/>
      <c r="AR81" s="103"/>
      <c r="AS81" s="103"/>
      <c r="AT81" s="49"/>
    </row>
    <row r="82" spans="1:46" x14ac:dyDescent="0.2">
      <c r="A82" s="222"/>
      <c r="B82" s="10" t="s">
        <v>19</v>
      </c>
      <c r="C82" s="16">
        <v>0</v>
      </c>
      <c r="D82" s="16">
        <v>0</v>
      </c>
      <c r="E82" s="16">
        <v>42</v>
      </c>
      <c r="F82" s="17">
        <v>42</v>
      </c>
      <c r="G82" s="16">
        <v>0</v>
      </c>
      <c r="H82" s="16">
        <v>1</v>
      </c>
      <c r="I82" s="16">
        <v>59</v>
      </c>
      <c r="J82" s="17">
        <v>60</v>
      </c>
      <c r="K82" s="16">
        <v>0</v>
      </c>
      <c r="L82" s="16">
        <v>0</v>
      </c>
      <c r="M82" s="16">
        <v>98</v>
      </c>
      <c r="N82" s="60">
        <v>98</v>
      </c>
      <c r="O82" s="18">
        <v>0</v>
      </c>
      <c r="P82" s="18">
        <v>0</v>
      </c>
      <c r="Q82" s="18">
        <v>434</v>
      </c>
      <c r="R82" s="17">
        <v>434</v>
      </c>
      <c r="S82" s="16" t="s">
        <v>40</v>
      </c>
      <c r="T82" s="16" t="s">
        <v>40</v>
      </c>
      <c r="U82" s="16">
        <v>1</v>
      </c>
      <c r="V82" s="17">
        <v>1</v>
      </c>
      <c r="W82" s="18" t="s">
        <v>40</v>
      </c>
      <c r="X82" s="18" t="s">
        <v>40</v>
      </c>
      <c r="Y82" s="18">
        <v>84</v>
      </c>
      <c r="Z82" s="17">
        <v>84</v>
      </c>
      <c r="AA82" s="83">
        <v>42</v>
      </c>
      <c r="AB82" s="83">
        <v>60</v>
      </c>
      <c r="AC82" s="83">
        <v>98</v>
      </c>
      <c r="AD82" s="83">
        <v>434</v>
      </c>
      <c r="AE82" s="83">
        <v>1</v>
      </c>
      <c r="AF82" s="83">
        <v>84</v>
      </c>
      <c r="AG82" s="52">
        <f t="shared" si="40"/>
        <v>719</v>
      </c>
      <c r="AH82" s="94">
        <f t="shared" si="39"/>
        <v>2.6383566806960235E-3</v>
      </c>
      <c r="AI82" s="94">
        <f t="shared" si="39"/>
        <v>3.7690809724228911E-3</v>
      </c>
      <c r="AJ82" s="94">
        <f t="shared" si="39"/>
        <v>6.1561655882907216E-3</v>
      </c>
      <c r="AK82" s="94">
        <f t="shared" si="39"/>
        <v>2.7263019033858912E-2</v>
      </c>
      <c r="AL82" s="94">
        <f t="shared" si="39"/>
        <v>6.2818016207048176E-5</v>
      </c>
      <c r="AM82" s="94">
        <f t="shared" si="39"/>
        <v>5.2767133613920471E-3</v>
      </c>
      <c r="AN82" s="46">
        <f>AA82/$AG$82</f>
        <v>5.8414464534075103E-2</v>
      </c>
      <c r="AO82" s="46">
        <f t="shared" ref="AO82:AT82" si="48">AB82/$AG$82</f>
        <v>8.3449235048678724E-2</v>
      </c>
      <c r="AP82" s="46">
        <f t="shared" si="48"/>
        <v>0.13630041724617525</v>
      </c>
      <c r="AQ82" s="48">
        <f t="shared" si="48"/>
        <v>0.60361613351877608</v>
      </c>
      <c r="AR82" s="46">
        <f t="shared" si="48"/>
        <v>1.3908205841446453E-3</v>
      </c>
      <c r="AS82" s="46">
        <f t="shared" si="48"/>
        <v>0.11682892906815021</v>
      </c>
      <c r="AT82" s="100">
        <f t="shared" si="48"/>
        <v>1</v>
      </c>
    </row>
    <row r="83" spans="1:46" x14ac:dyDescent="0.2">
      <c r="A83" s="222" t="s">
        <v>8</v>
      </c>
      <c r="B83" s="10" t="s">
        <v>18</v>
      </c>
      <c r="C83" s="13">
        <v>0</v>
      </c>
      <c r="D83" s="13">
        <v>0</v>
      </c>
      <c r="E83" s="13">
        <v>1</v>
      </c>
      <c r="F83" s="14">
        <v>1</v>
      </c>
      <c r="G83" s="13">
        <v>0</v>
      </c>
      <c r="H83" s="13">
        <v>0</v>
      </c>
      <c r="I83" s="13">
        <v>1</v>
      </c>
      <c r="J83" s="14">
        <v>1</v>
      </c>
      <c r="K83" s="13">
        <v>0</v>
      </c>
      <c r="L83" s="13">
        <v>0</v>
      </c>
      <c r="M83" s="13">
        <v>1</v>
      </c>
      <c r="N83" s="59">
        <v>1</v>
      </c>
      <c r="O83" s="15">
        <v>0</v>
      </c>
      <c r="P83" s="15">
        <v>0</v>
      </c>
      <c r="Q83" s="15">
        <v>1</v>
      </c>
      <c r="R83" s="14">
        <v>1</v>
      </c>
      <c r="S83" s="13">
        <v>0</v>
      </c>
      <c r="T83" s="13">
        <v>0</v>
      </c>
      <c r="U83" s="13">
        <v>0</v>
      </c>
      <c r="V83" s="14">
        <v>0</v>
      </c>
      <c r="W83" s="15">
        <v>0</v>
      </c>
      <c r="X83" s="15">
        <v>0</v>
      </c>
      <c r="Y83" s="15">
        <v>1</v>
      </c>
      <c r="Z83" s="14">
        <v>1</v>
      </c>
      <c r="AA83" s="82"/>
      <c r="AB83" s="82"/>
      <c r="AC83" s="82"/>
      <c r="AD83" s="82"/>
      <c r="AE83" s="82"/>
      <c r="AF83" s="82"/>
      <c r="AG83" s="52"/>
      <c r="AH83" s="94">
        <f t="shared" si="39"/>
        <v>0</v>
      </c>
      <c r="AI83" s="94">
        <f t="shared" si="39"/>
        <v>0</v>
      </c>
      <c r="AJ83" s="94">
        <f t="shared" si="39"/>
        <v>0</v>
      </c>
      <c r="AK83" s="94">
        <f t="shared" si="39"/>
        <v>0</v>
      </c>
      <c r="AL83" s="94">
        <f t="shared" si="39"/>
        <v>0</v>
      </c>
      <c r="AM83" s="94">
        <f t="shared" si="39"/>
        <v>0</v>
      </c>
      <c r="AN83" s="103"/>
      <c r="AO83" s="103"/>
      <c r="AP83" s="103"/>
      <c r="AQ83" s="106"/>
      <c r="AR83" s="103"/>
      <c r="AS83" s="103"/>
      <c r="AT83" s="49"/>
    </row>
    <row r="84" spans="1:46" s="1" customFormat="1" ht="16" thickBot="1" x14ac:dyDescent="0.25">
      <c r="A84" s="225"/>
      <c r="B84" s="11" t="s">
        <v>19</v>
      </c>
      <c r="C84" s="36">
        <v>0</v>
      </c>
      <c r="D84" s="36">
        <v>0</v>
      </c>
      <c r="E84" s="36">
        <v>6</v>
      </c>
      <c r="F84" s="37">
        <v>6</v>
      </c>
      <c r="G84" s="36">
        <v>0</v>
      </c>
      <c r="H84" s="36">
        <v>0</v>
      </c>
      <c r="I84" s="36">
        <v>6</v>
      </c>
      <c r="J84" s="37">
        <v>6</v>
      </c>
      <c r="K84" s="36">
        <v>0</v>
      </c>
      <c r="L84" s="36">
        <v>0</v>
      </c>
      <c r="M84" s="36">
        <v>4</v>
      </c>
      <c r="N84" s="66">
        <v>4</v>
      </c>
      <c r="O84" s="36">
        <v>0</v>
      </c>
      <c r="P84" s="36">
        <v>0</v>
      </c>
      <c r="Q84" s="36">
        <v>30</v>
      </c>
      <c r="R84" s="37">
        <v>30</v>
      </c>
      <c r="S84" s="36" t="s">
        <v>40</v>
      </c>
      <c r="T84" s="36" t="s">
        <v>40</v>
      </c>
      <c r="U84" s="36">
        <v>0</v>
      </c>
      <c r="V84" s="37">
        <v>0</v>
      </c>
      <c r="W84" s="36" t="s">
        <v>40</v>
      </c>
      <c r="X84" s="36" t="s">
        <v>40</v>
      </c>
      <c r="Y84" s="36">
        <v>1</v>
      </c>
      <c r="Z84" s="37">
        <v>1</v>
      </c>
      <c r="AA84" s="91">
        <v>6</v>
      </c>
      <c r="AB84" s="91">
        <v>6</v>
      </c>
      <c r="AC84" s="91">
        <v>4</v>
      </c>
      <c r="AD84" s="91">
        <v>30</v>
      </c>
      <c r="AE84" s="91">
        <v>0</v>
      </c>
      <c r="AF84" s="91">
        <v>1</v>
      </c>
      <c r="AG84" s="52">
        <f t="shared" si="40"/>
        <v>47</v>
      </c>
      <c r="AH84" s="94">
        <f t="shared" si="39"/>
        <v>3.7690809724228911E-4</v>
      </c>
      <c r="AI84" s="94">
        <f t="shared" si="39"/>
        <v>3.7690809724228911E-4</v>
      </c>
      <c r="AJ84" s="94">
        <f t="shared" si="39"/>
        <v>2.512720648281927E-4</v>
      </c>
      <c r="AK84" s="94">
        <f t="shared" si="39"/>
        <v>1.8845404862114455E-3</v>
      </c>
      <c r="AL84" s="94">
        <f t="shared" si="39"/>
        <v>0</v>
      </c>
      <c r="AM84" s="94">
        <f t="shared" si="39"/>
        <v>6.2818016207048176E-5</v>
      </c>
      <c r="AN84" s="46">
        <f>AA84/$AG$84</f>
        <v>0.1276595744680851</v>
      </c>
      <c r="AO84" s="46">
        <f t="shared" ref="AO84:AT84" si="49">AB84/$AG$84</f>
        <v>0.1276595744680851</v>
      </c>
      <c r="AP84" s="46">
        <f t="shared" si="49"/>
        <v>8.5106382978723402E-2</v>
      </c>
      <c r="AQ84" s="48">
        <f t="shared" si="49"/>
        <v>0.63829787234042556</v>
      </c>
      <c r="AR84" s="46">
        <f t="shared" si="49"/>
        <v>0</v>
      </c>
      <c r="AS84" s="46">
        <f t="shared" si="49"/>
        <v>2.1276595744680851E-2</v>
      </c>
      <c r="AT84" s="100">
        <f t="shared" si="49"/>
        <v>1</v>
      </c>
    </row>
    <row r="85" spans="1:46" ht="16" thickTop="1" x14ac:dyDescent="0.2"/>
    <row r="86" spans="1:46" x14ac:dyDescent="0.2">
      <c r="F86" s="16"/>
      <c r="G86" s="16"/>
      <c r="H86" s="16"/>
      <c r="I86" s="16"/>
      <c r="J86" s="16"/>
      <c r="N86" s="67">
        <f>N6+N26+N46+N66</f>
        <v>175380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6">
        <f>AA6+AA26+AA46+AA66</f>
        <v>182355</v>
      </c>
      <c r="AB86" s="16">
        <f t="shared" ref="AB86:AF86" si="50">AB6+AB26+AB46+AB66</f>
        <v>157140</v>
      </c>
      <c r="AC86" s="16">
        <f t="shared" si="50"/>
        <v>175380</v>
      </c>
      <c r="AD86" s="16">
        <f t="shared" si="50"/>
        <v>97858</v>
      </c>
      <c r="AE86" s="16">
        <f t="shared" si="50"/>
        <v>42128</v>
      </c>
      <c r="AF86" s="16">
        <f t="shared" si="50"/>
        <v>47600</v>
      </c>
      <c r="AG86" s="16">
        <f>SUM(AA86:AF86)</f>
        <v>702461</v>
      </c>
    </row>
  </sheetData>
  <mergeCells count="46">
    <mergeCell ref="A77:A78"/>
    <mergeCell ref="A79:A80"/>
    <mergeCell ref="A81:A82"/>
    <mergeCell ref="A83:A84"/>
    <mergeCell ref="A65:A66"/>
    <mergeCell ref="A67:A68"/>
    <mergeCell ref="A69:A70"/>
    <mergeCell ref="A71:A72"/>
    <mergeCell ref="A73:A74"/>
    <mergeCell ref="A75:A76"/>
    <mergeCell ref="A63:A64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39:A40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S3:V3"/>
    <mergeCell ref="W3:Z3"/>
    <mergeCell ref="A15:A16"/>
    <mergeCell ref="C3:F3"/>
    <mergeCell ref="G3:J3"/>
    <mergeCell ref="K3:N3"/>
    <mergeCell ref="O3:R3"/>
    <mergeCell ref="A5:A6"/>
    <mergeCell ref="A7:A8"/>
    <mergeCell ref="A9:A10"/>
    <mergeCell ref="A11:A12"/>
    <mergeCell ref="A13:A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zoomScaleNormal="100" workbookViewId="0"/>
  </sheetViews>
  <sheetFormatPr baseColWidth="10" defaultColWidth="9.1640625" defaultRowHeight="15" x14ac:dyDescent="0.2"/>
  <cols>
    <col min="1" max="1" width="40.83203125" style="119" customWidth="1"/>
    <col min="2" max="2" width="9.1640625" style="114"/>
    <col min="3" max="3" width="12.1640625" style="114" customWidth="1"/>
    <col min="4" max="16384" width="9.1640625" style="114"/>
  </cols>
  <sheetData>
    <row r="1" spans="1:6" x14ac:dyDescent="0.2">
      <c r="A1" s="114" t="s">
        <v>125</v>
      </c>
    </row>
    <row r="2" spans="1:6" ht="16" thickBot="1" x14ac:dyDescent="0.25">
      <c r="A2" s="126"/>
      <c r="B2" s="129"/>
      <c r="D2" s="143"/>
      <c r="E2" s="143"/>
      <c r="F2" s="143"/>
    </row>
    <row r="3" spans="1:6" s="145" customFormat="1" ht="15.75" customHeight="1" thickTop="1" x14ac:dyDescent="0.2">
      <c r="A3" s="138" t="s">
        <v>0</v>
      </c>
      <c r="B3" s="26">
        <v>8.3265172583019791E-3</v>
      </c>
      <c r="C3" s="135"/>
      <c r="D3" s="159"/>
      <c r="E3" s="135"/>
      <c r="F3" s="135"/>
    </row>
    <row r="4" spans="1:6" x14ac:dyDescent="0.2">
      <c r="A4" s="138" t="s">
        <v>1</v>
      </c>
      <c r="B4" s="141">
        <v>4.2499591035498122E-2</v>
      </c>
      <c r="C4" s="112"/>
      <c r="D4" s="143"/>
      <c r="E4" s="143"/>
      <c r="F4" s="143"/>
    </row>
    <row r="5" spans="1:6" x14ac:dyDescent="0.2">
      <c r="A5" s="138" t="s">
        <v>45</v>
      </c>
      <c r="B5" s="141">
        <v>7.366268607884835E-2</v>
      </c>
      <c r="C5" s="112"/>
      <c r="D5" s="143"/>
      <c r="E5" s="143"/>
      <c r="F5" s="143"/>
    </row>
    <row r="6" spans="1:6" x14ac:dyDescent="0.2">
      <c r="A6" s="138" t="s">
        <v>3</v>
      </c>
      <c r="B6" s="141">
        <v>6.7323736299689185E-2</v>
      </c>
      <c r="C6" s="112"/>
      <c r="D6" s="143"/>
      <c r="E6" s="143"/>
    </row>
    <row r="7" spans="1:6" ht="15.75" customHeight="1" x14ac:dyDescent="0.2">
      <c r="A7" s="138" t="s">
        <v>63</v>
      </c>
      <c r="B7" s="141">
        <v>2.2493047603468017E-3</v>
      </c>
      <c r="C7" s="112"/>
      <c r="D7" s="143"/>
      <c r="E7" s="143"/>
    </row>
    <row r="8" spans="1:6" x14ac:dyDescent="0.2">
      <c r="A8" s="138" t="s">
        <v>5</v>
      </c>
      <c r="B8" s="141">
        <v>0.76784721086209717</v>
      </c>
      <c r="C8" s="112"/>
      <c r="D8" s="143"/>
      <c r="E8" s="143"/>
    </row>
    <row r="9" spans="1:6" x14ac:dyDescent="0.2">
      <c r="A9" s="138" t="s">
        <v>65</v>
      </c>
      <c r="B9" s="141">
        <v>9.438900703418943E-3</v>
      </c>
      <c r="C9" s="112"/>
      <c r="D9" s="143"/>
      <c r="E9" s="143"/>
    </row>
    <row r="10" spans="1:6" x14ac:dyDescent="0.2">
      <c r="A10" s="138" t="s">
        <v>66</v>
      </c>
      <c r="B10" s="141">
        <v>2.1822345820382789E-2</v>
      </c>
      <c r="C10" s="112"/>
      <c r="D10" s="143"/>
      <c r="E10" s="143"/>
    </row>
    <row r="11" spans="1:6" ht="16" thickBot="1" x14ac:dyDescent="0.25">
      <c r="A11" s="172" t="s">
        <v>64</v>
      </c>
      <c r="B11" s="175">
        <v>6.8297071814166534E-3</v>
      </c>
      <c r="C11" s="112"/>
      <c r="D11" s="143"/>
      <c r="E11" s="143"/>
    </row>
    <row r="12" spans="1:6" s="115" customFormat="1" ht="16" thickTop="1" x14ac:dyDescent="0.2">
      <c r="A12" s="128"/>
      <c r="B12" s="112"/>
      <c r="C12" s="112"/>
      <c r="D12" s="112"/>
      <c r="E12" s="112"/>
    </row>
    <row r="13" spans="1:6" s="115" customFormat="1" x14ac:dyDescent="0.2">
      <c r="A13" s="112" t="s">
        <v>70</v>
      </c>
      <c r="B13" s="112"/>
      <c r="C13" s="112"/>
      <c r="D13" s="112"/>
      <c r="E13" s="112"/>
    </row>
    <row r="14" spans="1:6" x14ac:dyDescent="0.2">
      <c r="A14" s="128" t="s">
        <v>99</v>
      </c>
      <c r="B14" s="143"/>
      <c r="C14" s="143"/>
      <c r="D14" s="143"/>
      <c r="E14" s="143"/>
    </row>
    <row r="15" spans="1:6" x14ac:dyDescent="0.2">
      <c r="A15" s="210" t="s">
        <v>121</v>
      </c>
      <c r="B15" s="152"/>
      <c r="C15" s="143"/>
      <c r="D15" s="143"/>
      <c r="E15" s="1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zoomScale="90" zoomScaleNormal="90" workbookViewId="0"/>
  </sheetViews>
  <sheetFormatPr baseColWidth="10" defaultColWidth="9.1640625" defaultRowHeight="15" x14ac:dyDescent="0.2"/>
  <cols>
    <col min="1" max="1" width="40.83203125" style="119" customWidth="1"/>
    <col min="2" max="3" width="12.5" style="114" customWidth="1"/>
    <col min="4" max="4" width="12.5" style="115" customWidth="1"/>
    <col min="5" max="5" width="15.6640625" style="115" customWidth="1"/>
    <col min="6" max="6" width="9.1640625" style="114" customWidth="1"/>
    <col min="7" max="16384" width="9.1640625" style="114"/>
  </cols>
  <sheetData>
    <row r="1" spans="1:7" x14ac:dyDescent="0.2">
      <c r="A1" s="114" t="s">
        <v>126</v>
      </c>
    </row>
    <row r="2" spans="1:7" x14ac:dyDescent="0.2">
      <c r="B2" s="146"/>
      <c r="C2" s="115"/>
      <c r="D2" s="146"/>
    </row>
    <row r="3" spans="1:7" s="145" customFormat="1" ht="65" thickBot="1" x14ac:dyDescent="0.25">
      <c r="A3" s="166"/>
      <c r="B3" s="177" t="s">
        <v>73</v>
      </c>
      <c r="C3" s="177" t="s">
        <v>10</v>
      </c>
      <c r="D3" s="177" t="s">
        <v>11</v>
      </c>
      <c r="E3" s="177" t="s">
        <v>78</v>
      </c>
      <c r="F3" s="135"/>
    </row>
    <row r="4" spans="1:7" s="145" customFormat="1" ht="15.75" customHeight="1" thickTop="1" x14ac:dyDescent="0.2">
      <c r="A4" s="180" t="s">
        <v>76</v>
      </c>
      <c r="B4" s="182">
        <v>0.14063471290691967</v>
      </c>
      <c r="C4" s="182">
        <v>0.10572550302633732</v>
      </c>
      <c r="D4" s="182">
        <v>0.11563062326190086</v>
      </c>
      <c r="E4" s="182">
        <v>0.63800916080484216</v>
      </c>
      <c r="F4" s="135"/>
    </row>
    <row r="5" spans="1:7" x14ac:dyDescent="0.2">
      <c r="A5" s="138" t="s">
        <v>0</v>
      </c>
      <c r="B5" s="26">
        <v>9.0373280943025547E-2</v>
      </c>
      <c r="C5" s="26">
        <v>6.1886051080550099E-2</v>
      </c>
      <c r="D5" s="26">
        <v>8.4479371316306479E-2</v>
      </c>
      <c r="E5" s="26">
        <v>0.76326129666011777</v>
      </c>
      <c r="F5" s="112"/>
      <c r="G5" s="115"/>
    </row>
    <row r="6" spans="1:7" x14ac:dyDescent="0.2">
      <c r="A6" s="138" t="s">
        <v>1</v>
      </c>
      <c r="B6" s="26">
        <v>0.13914549653579678</v>
      </c>
      <c r="C6" s="26">
        <v>0.10950731331793688</v>
      </c>
      <c r="D6" s="26">
        <v>0.11104695919938413</v>
      </c>
      <c r="E6" s="26">
        <v>0.64030023094688227</v>
      </c>
      <c r="F6" s="112"/>
      <c r="G6" s="115"/>
    </row>
    <row r="7" spans="1:7" x14ac:dyDescent="0.2">
      <c r="A7" s="138" t="s">
        <v>45</v>
      </c>
      <c r="B7" s="26">
        <v>9.5825005551854317E-2</v>
      </c>
      <c r="C7" s="26">
        <v>0.1053741949811237</v>
      </c>
      <c r="D7" s="26">
        <v>0.14168332222962468</v>
      </c>
      <c r="E7" s="26">
        <v>0.65711747723739733</v>
      </c>
      <c r="F7" s="26"/>
      <c r="G7" s="115"/>
    </row>
    <row r="8" spans="1:7" x14ac:dyDescent="0.2">
      <c r="A8" s="138" t="s">
        <v>3</v>
      </c>
      <c r="B8" s="26">
        <v>0.10691289029279553</v>
      </c>
      <c r="C8" s="26">
        <v>8.1521078848256587E-2</v>
      </c>
      <c r="D8" s="26">
        <v>9.9380391203984939E-2</v>
      </c>
      <c r="E8" s="26">
        <v>0.71218563965496295</v>
      </c>
      <c r="F8" s="112"/>
      <c r="G8" s="115"/>
    </row>
    <row r="9" spans="1:7" x14ac:dyDescent="0.2">
      <c r="A9" s="138" t="s">
        <v>63</v>
      </c>
      <c r="B9" s="26">
        <v>0.14909090909090908</v>
      </c>
      <c r="C9" s="26">
        <v>9.4545454545454544E-2</v>
      </c>
      <c r="D9" s="26">
        <v>0.21454545454545454</v>
      </c>
      <c r="E9" s="26">
        <v>0.54181818181818187</v>
      </c>
      <c r="F9" s="112"/>
      <c r="G9" s="115"/>
    </row>
    <row r="10" spans="1:7" x14ac:dyDescent="0.2">
      <c r="A10" s="138" t="s">
        <v>5</v>
      </c>
      <c r="B10" s="26">
        <v>0.15055870980112274</v>
      </c>
      <c r="C10" s="26">
        <v>0.10872737731286683</v>
      </c>
      <c r="D10" s="26">
        <v>0.11452219393461657</v>
      </c>
      <c r="E10" s="26">
        <v>0.62619171895139381</v>
      </c>
      <c r="F10" s="112"/>
      <c r="G10" s="115"/>
    </row>
    <row r="11" spans="1:7" x14ac:dyDescent="0.2">
      <c r="A11" s="138" t="s">
        <v>65</v>
      </c>
      <c r="B11" s="26">
        <v>0.11351819757365685</v>
      </c>
      <c r="C11" s="26">
        <v>0.12998266897746968</v>
      </c>
      <c r="D11" s="26">
        <v>0.10571923743500866</v>
      </c>
      <c r="E11" s="26">
        <v>0.65077989601386488</v>
      </c>
      <c r="F11" s="112"/>
      <c r="G11" s="115"/>
    </row>
    <row r="12" spans="1:7" x14ac:dyDescent="0.2">
      <c r="A12" s="138" t="s">
        <v>66</v>
      </c>
      <c r="B12" s="26">
        <v>9.37031484257871E-2</v>
      </c>
      <c r="C12" s="26">
        <v>6.4467766116941536E-2</v>
      </c>
      <c r="D12" s="26">
        <v>9.4827586206896547E-2</v>
      </c>
      <c r="E12" s="26">
        <v>0.74700149925037473</v>
      </c>
      <c r="F12" s="112"/>
      <c r="G12" s="115"/>
    </row>
    <row r="13" spans="1:7" ht="16" thickBot="1" x14ac:dyDescent="0.25">
      <c r="A13" s="172" t="s">
        <v>64</v>
      </c>
      <c r="B13" s="181">
        <v>9.580838323353294E-2</v>
      </c>
      <c r="C13" s="181">
        <v>0.14251497005988023</v>
      </c>
      <c r="D13" s="181">
        <v>0.23353293413173654</v>
      </c>
      <c r="E13" s="181">
        <v>0.52814371257485027</v>
      </c>
      <c r="F13" s="112"/>
      <c r="G13" s="115"/>
    </row>
    <row r="14" spans="1:7" ht="16" thickTop="1" x14ac:dyDescent="0.2">
      <c r="A14" s="128"/>
      <c r="B14" s="144"/>
      <c r="C14" s="112"/>
      <c r="D14" s="144"/>
      <c r="E14" s="112"/>
      <c r="F14" s="112"/>
      <c r="G14" s="115"/>
    </row>
    <row r="15" spans="1:7" x14ac:dyDescent="0.2">
      <c r="A15" s="112" t="s">
        <v>70</v>
      </c>
      <c r="B15" s="112"/>
      <c r="C15" s="112"/>
      <c r="D15" s="112"/>
      <c r="E15" s="112"/>
      <c r="F15" s="112"/>
      <c r="G15" s="115"/>
    </row>
    <row r="16" spans="1:7" x14ac:dyDescent="0.2">
      <c r="A16" s="128" t="s">
        <v>99</v>
      </c>
      <c r="B16" s="112"/>
      <c r="C16" s="112"/>
      <c r="D16" s="112"/>
      <c r="E16" s="112"/>
      <c r="F16" s="112"/>
      <c r="G16" s="115"/>
    </row>
    <row r="17" spans="1:7" x14ac:dyDescent="0.2">
      <c r="A17" s="210" t="s">
        <v>121</v>
      </c>
      <c r="B17" s="115"/>
      <c r="C17" s="115"/>
      <c r="E17" s="147"/>
      <c r="F17" s="115"/>
      <c r="G17" s="1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X23"/>
  <sheetViews>
    <sheetView zoomScale="80" zoomScaleNormal="80" workbookViewId="0">
      <selection activeCell="L37" sqref="L37"/>
    </sheetView>
  </sheetViews>
  <sheetFormatPr baseColWidth="10" defaultColWidth="9.1640625" defaultRowHeight="15" x14ac:dyDescent="0.2"/>
  <cols>
    <col min="1" max="1" width="40.83203125" style="128" customWidth="1"/>
    <col min="2" max="13" width="12.5" style="112" customWidth="1"/>
    <col min="14" max="14" width="11.33203125" style="112" bestFit="1" customWidth="1"/>
    <col min="15" max="15" width="56.1640625" style="112" customWidth="1"/>
    <col min="16" max="16" width="43.33203125" style="112" customWidth="1"/>
    <col min="17" max="17" width="35.5" style="112" customWidth="1"/>
    <col min="18" max="18" width="44.5" style="112" customWidth="1"/>
    <col min="19" max="16384" width="9.1640625" style="112"/>
  </cols>
  <sheetData>
    <row r="1" spans="1:466" x14ac:dyDescent="0.2">
      <c r="A1" s="114" t="s">
        <v>129</v>
      </c>
    </row>
    <row r="2" spans="1:466" x14ac:dyDescent="0.2">
      <c r="J2" s="144"/>
    </row>
    <row r="3" spans="1:466" ht="49.5" customHeight="1" x14ac:dyDescent="0.2">
      <c r="B3" s="226" t="s">
        <v>73</v>
      </c>
      <c r="C3" s="226"/>
      <c r="D3" s="227"/>
      <c r="E3" s="226" t="s">
        <v>10</v>
      </c>
      <c r="F3" s="226"/>
      <c r="G3" s="227"/>
      <c r="H3" s="226" t="s">
        <v>11</v>
      </c>
      <c r="I3" s="226"/>
      <c r="J3" s="227"/>
      <c r="K3" s="228" t="s">
        <v>78</v>
      </c>
      <c r="L3" s="228"/>
      <c r="M3" s="228"/>
    </row>
    <row r="4" spans="1:466" s="135" customFormat="1" ht="75.75" customHeight="1" thickBot="1" x14ac:dyDescent="0.25">
      <c r="A4" s="166"/>
      <c r="B4" s="176" t="s">
        <v>15</v>
      </c>
      <c r="C4" s="176" t="s">
        <v>98</v>
      </c>
      <c r="D4" s="185" t="s">
        <v>75</v>
      </c>
      <c r="E4" s="176" t="s">
        <v>15</v>
      </c>
      <c r="F4" s="176" t="s">
        <v>98</v>
      </c>
      <c r="G4" s="185" t="s">
        <v>75</v>
      </c>
      <c r="H4" s="176" t="s">
        <v>15</v>
      </c>
      <c r="I4" s="176" t="s">
        <v>98</v>
      </c>
      <c r="J4" s="185" t="s">
        <v>75</v>
      </c>
      <c r="K4" s="176" t="s">
        <v>15</v>
      </c>
      <c r="L4" s="176" t="s">
        <v>98</v>
      </c>
      <c r="M4" s="176" t="s">
        <v>75</v>
      </c>
    </row>
    <row r="5" spans="1:466" s="137" customFormat="1" ht="17" thickTop="1" x14ac:dyDescent="0.2">
      <c r="A5" s="183" t="s">
        <v>76</v>
      </c>
      <c r="B5" s="184">
        <v>9.4912481596597417E-2</v>
      </c>
      <c r="C5" s="184">
        <v>2.6828071323409127E-3</v>
      </c>
      <c r="D5" s="186">
        <v>4.3039424177981352E-2</v>
      </c>
      <c r="E5" s="184">
        <v>6.294781612955995E-2</v>
      </c>
      <c r="F5" s="184">
        <v>8.4982823490920983E-3</v>
      </c>
      <c r="G5" s="186">
        <v>3.4279404547685258E-2</v>
      </c>
      <c r="H5" s="184">
        <v>3.6954032389988546E-2</v>
      </c>
      <c r="I5" s="184">
        <v>3.7763782103713395E-2</v>
      </c>
      <c r="J5" s="186">
        <v>4.0912808768198923E-2</v>
      </c>
      <c r="K5" s="150">
        <v>0.2064861769998364</v>
      </c>
      <c r="L5" s="150">
        <v>0.10024537870112873</v>
      </c>
      <c r="M5" s="150">
        <v>0.33127760510387699</v>
      </c>
      <c r="N5" s="121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2"/>
      <c r="MY5" s="112"/>
      <c r="MZ5" s="112"/>
      <c r="NA5" s="112"/>
      <c r="NB5" s="112"/>
      <c r="NC5" s="112"/>
      <c r="ND5" s="112"/>
      <c r="NE5" s="112"/>
      <c r="NF5" s="112"/>
      <c r="NG5" s="112"/>
      <c r="NH5" s="112"/>
      <c r="NI5" s="112"/>
      <c r="NJ5" s="112"/>
      <c r="NK5" s="112"/>
      <c r="NL5" s="112"/>
      <c r="NM5" s="112"/>
      <c r="NN5" s="112"/>
      <c r="NO5" s="112"/>
      <c r="NP5" s="112"/>
      <c r="NQ5" s="112"/>
      <c r="NR5" s="112"/>
      <c r="NS5" s="112"/>
      <c r="NT5" s="112"/>
      <c r="NU5" s="112"/>
      <c r="NV5" s="112"/>
      <c r="NW5" s="112"/>
      <c r="NX5" s="112"/>
      <c r="NY5" s="112"/>
      <c r="NZ5" s="112"/>
      <c r="OA5" s="112"/>
      <c r="OB5" s="112"/>
      <c r="OC5" s="112"/>
      <c r="OD5" s="112"/>
      <c r="OE5" s="112"/>
      <c r="OF5" s="112"/>
      <c r="OG5" s="112"/>
      <c r="OH5" s="112"/>
      <c r="OI5" s="112"/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</row>
    <row r="6" spans="1:466" s="162" customFormat="1" ht="15.75" customHeight="1" x14ac:dyDescent="0.2">
      <c r="A6" s="138" t="s">
        <v>0</v>
      </c>
      <c r="B6" s="139">
        <v>5.304518664047151E-2</v>
      </c>
      <c r="C6" s="139">
        <v>7.8585461689587421E-3</v>
      </c>
      <c r="D6" s="187">
        <v>2.9469548133595286E-2</v>
      </c>
      <c r="E6" s="139">
        <v>3.536345776031434E-2</v>
      </c>
      <c r="F6" s="139">
        <v>4.911591355599214E-3</v>
      </c>
      <c r="G6" s="187">
        <v>2.1611001964636542E-2</v>
      </c>
      <c r="H6" s="139">
        <v>1.5717092337917484E-2</v>
      </c>
      <c r="I6" s="139">
        <v>2.6522593320235755E-2</v>
      </c>
      <c r="J6" s="187">
        <v>4.2239685658153239E-2</v>
      </c>
      <c r="K6" s="148">
        <v>0.18762278978388996</v>
      </c>
      <c r="L6" s="148">
        <v>5.8939096267190565E-2</v>
      </c>
      <c r="M6" s="148">
        <v>0.51669941060903735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5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5"/>
      <c r="JT6" s="135"/>
      <c r="JU6" s="135"/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5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5"/>
      <c r="LC6" s="135"/>
      <c r="LD6" s="135"/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5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5"/>
      <c r="ML6" s="135"/>
      <c r="MM6" s="135"/>
      <c r="MN6" s="135"/>
      <c r="MO6" s="135"/>
      <c r="MP6" s="135"/>
      <c r="MQ6" s="135"/>
      <c r="MR6" s="135"/>
      <c r="MS6" s="135"/>
      <c r="MT6" s="135"/>
      <c r="MU6" s="135"/>
      <c r="MV6" s="135"/>
      <c r="MW6" s="135"/>
      <c r="MX6" s="135"/>
      <c r="MY6" s="135"/>
      <c r="MZ6" s="135"/>
      <c r="NA6" s="135"/>
      <c r="NB6" s="135"/>
      <c r="NC6" s="135"/>
      <c r="ND6" s="135"/>
      <c r="NE6" s="135"/>
      <c r="NF6" s="135"/>
      <c r="NG6" s="135"/>
      <c r="NH6" s="135"/>
      <c r="NI6" s="135"/>
      <c r="NJ6" s="135"/>
      <c r="NK6" s="135"/>
      <c r="NL6" s="135"/>
      <c r="NM6" s="135"/>
      <c r="NN6" s="135"/>
      <c r="NO6" s="135"/>
      <c r="NP6" s="135"/>
      <c r="NQ6" s="135"/>
      <c r="NR6" s="135"/>
      <c r="NS6" s="135"/>
      <c r="NT6" s="135"/>
      <c r="NU6" s="135"/>
      <c r="NV6" s="135"/>
      <c r="NW6" s="135"/>
      <c r="NX6" s="135"/>
      <c r="NY6" s="135"/>
      <c r="NZ6" s="135"/>
      <c r="OA6" s="135"/>
      <c r="OB6" s="135"/>
      <c r="OC6" s="135"/>
      <c r="OD6" s="135"/>
      <c r="OE6" s="135"/>
      <c r="OF6" s="135"/>
      <c r="OG6" s="135"/>
      <c r="OH6" s="135"/>
      <c r="OI6" s="135"/>
      <c r="OJ6" s="135"/>
      <c r="OK6" s="135"/>
      <c r="OL6" s="135"/>
      <c r="OM6" s="135"/>
      <c r="ON6" s="135"/>
      <c r="OO6" s="135"/>
      <c r="OP6" s="135"/>
      <c r="OQ6" s="135"/>
      <c r="OR6" s="135"/>
      <c r="OS6" s="135"/>
      <c r="OT6" s="135"/>
      <c r="OU6" s="135"/>
      <c r="OV6" s="135"/>
      <c r="OW6" s="135"/>
      <c r="OX6" s="135"/>
      <c r="OY6" s="135"/>
      <c r="OZ6" s="135"/>
      <c r="PA6" s="135"/>
      <c r="PB6" s="135"/>
      <c r="PC6" s="135"/>
      <c r="PD6" s="135"/>
      <c r="PE6" s="135"/>
      <c r="PF6" s="135"/>
      <c r="PG6" s="135"/>
      <c r="PH6" s="135"/>
      <c r="PI6" s="135"/>
      <c r="PJ6" s="135"/>
      <c r="PK6" s="135"/>
      <c r="PL6" s="135"/>
      <c r="PM6" s="135"/>
      <c r="PN6" s="135"/>
      <c r="PO6" s="135"/>
      <c r="PP6" s="135"/>
      <c r="PQ6" s="135"/>
      <c r="PR6" s="135"/>
      <c r="PS6" s="135"/>
      <c r="PT6" s="135"/>
      <c r="PU6" s="135"/>
      <c r="PV6" s="135"/>
      <c r="PW6" s="135"/>
      <c r="PX6" s="135"/>
      <c r="PY6" s="135"/>
      <c r="PZ6" s="135"/>
      <c r="QA6" s="135"/>
      <c r="QB6" s="135"/>
      <c r="QC6" s="135"/>
      <c r="QD6" s="135"/>
      <c r="QE6" s="135"/>
      <c r="QF6" s="135"/>
      <c r="QG6" s="135"/>
      <c r="QH6" s="135"/>
      <c r="QI6" s="135"/>
      <c r="QJ6" s="135"/>
      <c r="QK6" s="135"/>
      <c r="QL6" s="135"/>
      <c r="QM6" s="135"/>
      <c r="QN6" s="135"/>
      <c r="QO6" s="135"/>
      <c r="QP6" s="135"/>
      <c r="QQ6" s="135"/>
      <c r="QR6" s="135"/>
      <c r="QS6" s="135"/>
      <c r="QT6" s="135"/>
      <c r="QU6" s="135"/>
      <c r="QV6" s="135"/>
      <c r="QW6" s="135"/>
      <c r="QX6" s="135"/>
    </row>
    <row r="7" spans="1:466" x14ac:dyDescent="0.2">
      <c r="A7" s="128" t="s">
        <v>1</v>
      </c>
      <c r="B7" s="141">
        <v>0.10816012317167052</v>
      </c>
      <c r="C7" s="141">
        <v>2.3094688221709007E-3</v>
      </c>
      <c r="D7" s="188">
        <v>2.8675904541955351E-2</v>
      </c>
      <c r="E7" s="141">
        <v>7.1978444957659732E-2</v>
      </c>
      <c r="F7" s="141">
        <v>8.6605080831408769E-3</v>
      </c>
      <c r="G7" s="188">
        <v>2.8868360277136258E-2</v>
      </c>
      <c r="H7" s="141">
        <v>4.0608160123171672E-2</v>
      </c>
      <c r="I7" s="141">
        <v>4.4457274826789836E-2</v>
      </c>
      <c r="J7" s="188">
        <v>2.5981524249422634E-2</v>
      </c>
      <c r="K7" s="150">
        <v>0.29368745188606621</v>
      </c>
      <c r="L7" s="150">
        <v>0.15377213240954579</v>
      </c>
      <c r="M7" s="150">
        <v>0.19284064665127021</v>
      </c>
    </row>
    <row r="8" spans="1:466" s="163" customFormat="1" x14ac:dyDescent="0.2">
      <c r="A8" s="128" t="s">
        <v>45</v>
      </c>
      <c r="B8" s="141">
        <v>6.2402842549411502E-2</v>
      </c>
      <c r="C8" s="141">
        <v>1.9986675549633578E-3</v>
      </c>
      <c r="D8" s="188">
        <v>3.1423495447479459E-2</v>
      </c>
      <c r="E8" s="141">
        <v>5.9182767044192758E-2</v>
      </c>
      <c r="F8" s="141">
        <v>1.0437486120364202E-2</v>
      </c>
      <c r="G8" s="188">
        <v>3.5753941816566735E-2</v>
      </c>
      <c r="H8" s="141">
        <v>4.563624250499667E-2</v>
      </c>
      <c r="I8" s="141">
        <v>4.6968687541638909E-2</v>
      </c>
      <c r="J8" s="188">
        <v>4.9078392182989115E-2</v>
      </c>
      <c r="K8" s="150">
        <v>0.17066400177659338</v>
      </c>
      <c r="L8" s="150">
        <v>9.3493226737730403E-2</v>
      </c>
      <c r="M8" s="150">
        <v>0.3929602487230735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  <c r="KL8" s="112"/>
      <c r="KM8" s="112"/>
      <c r="KN8" s="112"/>
      <c r="KO8" s="112"/>
      <c r="KP8" s="112"/>
      <c r="KQ8" s="112"/>
      <c r="KR8" s="112"/>
      <c r="KS8" s="112"/>
      <c r="KT8" s="112"/>
      <c r="KU8" s="112"/>
      <c r="KV8" s="112"/>
      <c r="KW8" s="112"/>
      <c r="KX8" s="112"/>
      <c r="KY8" s="112"/>
      <c r="KZ8" s="112"/>
      <c r="LA8" s="112"/>
      <c r="LB8" s="112"/>
      <c r="LC8" s="112"/>
      <c r="LD8" s="112"/>
      <c r="LE8" s="112"/>
      <c r="LF8" s="112"/>
      <c r="LG8" s="112"/>
      <c r="LH8" s="112"/>
      <c r="LI8" s="112"/>
      <c r="LJ8" s="112"/>
      <c r="LK8" s="112"/>
      <c r="LL8" s="112"/>
      <c r="LM8" s="112"/>
      <c r="LN8" s="112"/>
      <c r="LO8" s="112"/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112"/>
      <c r="QR8" s="112"/>
      <c r="QS8" s="112"/>
      <c r="QT8" s="112"/>
      <c r="QU8" s="112"/>
      <c r="QV8" s="112"/>
      <c r="QW8" s="112"/>
      <c r="QX8" s="112"/>
    </row>
    <row r="9" spans="1:466" x14ac:dyDescent="0.2">
      <c r="A9" s="128" t="s">
        <v>3</v>
      </c>
      <c r="B9" s="141">
        <v>7.8605272749362173E-2</v>
      </c>
      <c r="C9" s="141">
        <v>1.9438707325962824E-3</v>
      </c>
      <c r="D9" s="188">
        <v>2.6363746810837078E-2</v>
      </c>
      <c r="E9" s="141">
        <v>5.6615235086866722E-2</v>
      </c>
      <c r="F9" s="141">
        <v>5.224152593852509E-3</v>
      </c>
      <c r="G9" s="188">
        <v>1.968169116753736E-2</v>
      </c>
      <c r="H9" s="141">
        <v>3.656906815696756E-2</v>
      </c>
      <c r="I9" s="141">
        <v>4.2400680354756408E-2</v>
      </c>
      <c r="J9" s="188">
        <v>2.0410642692260964E-2</v>
      </c>
      <c r="K9" s="150">
        <v>0.28939375531527151</v>
      </c>
      <c r="L9" s="150">
        <v>0.16498602842910945</v>
      </c>
      <c r="M9" s="150">
        <v>0.25780585591058192</v>
      </c>
    </row>
    <row r="10" spans="1:466" s="163" customFormat="1" ht="15.75" customHeight="1" x14ac:dyDescent="0.2">
      <c r="A10" s="128" t="s">
        <v>63</v>
      </c>
      <c r="B10" s="141">
        <v>6.1818181818181821E-2</v>
      </c>
      <c r="C10" s="141">
        <v>0</v>
      </c>
      <c r="D10" s="188">
        <v>8.727272727272728E-2</v>
      </c>
      <c r="E10" s="141">
        <v>7.636363636363637E-2</v>
      </c>
      <c r="F10" s="141">
        <v>7.2727272727272727E-3</v>
      </c>
      <c r="G10" s="188">
        <v>1.090909090909091E-2</v>
      </c>
      <c r="H10" s="141">
        <v>0.14181818181818182</v>
      </c>
      <c r="I10" s="141">
        <v>2.9090909090909091E-2</v>
      </c>
      <c r="J10" s="188">
        <v>4.363636363636364E-2</v>
      </c>
      <c r="K10" s="150">
        <v>0.25454545454545452</v>
      </c>
      <c r="L10" s="150">
        <v>0.11636363636363636</v>
      </c>
      <c r="M10" s="150">
        <v>0.1709090909090909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12"/>
      <c r="JL10" s="112"/>
      <c r="JM10" s="112"/>
      <c r="JN10" s="112"/>
      <c r="JO10" s="112"/>
      <c r="JP10" s="112"/>
      <c r="JQ10" s="112"/>
      <c r="JR10" s="112"/>
      <c r="JS10" s="112"/>
      <c r="JT10" s="112"/>
      <c r="JU10" s="112"/>
      <c r="JV10" s="112"/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112"/>
      <c r="LP10" s="112"/>
      <c r="LQ10" s="112"/>
      <c r="LR10" s="112"/>
      <c r="LS10" s="112"/>
      <c r="LT10" s="112"/>
      <c r="LU10" s="112"/>
      <c r="LV10" s="112"/>
      <c r="LW10" s="112"/>
      <c r="LX10" s="112"/>
      <c r="LY10" s="112"/>
      <c r="LZ10" s="112"/>
      <c r="MA10" s="112"/>
      <c r="MB10" s="112"/>
      <c r="MC10" s="112"/>
      <c r="MD10" s="112"/>
      <c r="ME10" s="112"/>
      <c r="MF10" s="112"/>
      <c r="MG10" s="112"/>
      <c r="MH10" s="112"/>
      <c r="MI10" s="112"/>
      <c r="MJ10" s="112"/>
      <c r="MK10" s="112"/>
      <c r="ML10" s="112"/>
      <c r="MM10" s="112"/>
      <c r="MN10" s="112"/>
      <c r="MO10" s="112"/>
      <c r="MP10" s="112"/>
      <c r="MQ10" s="112"/>
      <c r="MR10" s="112"/>
      <c r="MS10" s="112"/>
      <c r="MT10" s="112"/>
      <c r="MU10" s="112"/>
      <c r="MV10" s="112"/>
      <c r="MW10" s="112"/>
      <c r="MX10" s="112"/>
      <c r="MY10" s="112"/>
      <c r="MZ10" s="112"/>
      <c r="NA10" s="112"/>
      <c r="NB10" s="112"/>
      <c r="NC10" s="112"/>
      <c r="ND10" s="112"/>
      <c r="NE10" s="112"/>
      <c r="NF10" s="112"/>
      <c r="NG10" s="112"/>
      <c r="NH10" s="112"/>
      <c r="NI10" s="112"/>
      <c r="NJ10" s="112"/>
      <c r="NK10" s="112"/>
      <c r="NL10" s="112"/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2"/>
      <c r="NX10" s="112"/>
      <c r="NY10" s="112"/>
      <c r="NZ10" s="112"/>
      <c r="OA10" s="112"/>
      <c r="OB10" s="112"/>
      <c r="OC10" s="112"/>
      <c r="OD10" s="112"/>
      <c r="OE10" s="112"/>
      <c r="OF10" s="112"/>
      <c r="OG10" s="112"/>
      <c r="OH10" s="112"/>
      <c r="OI10" s="112"/>
      <c r="OJ10" s="112"/>
      <c r="OK10" s="112"/>
      <c r="OL10" s="112"/>
      <c r="OM10" s="112"/>
      <c r="ON10" s="112"/>
      <c r="OO10" s="112"/>
      <c r="OP10" s="112"/>
      <c r="OQ10" s="112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112"/>
      <c r="QR10" s="112"/>
      <c r="QS10" s="112"/>
      <c r="QT10" s="112"/>
      <c r="QU10" s="112"/>
      <c r="QV10" s="112"/>
      <c r="QW10" s="112"/>
      <c r="QX10" s="112"/>
    </row>
    <row r="11" spans="1:466" x14ac:dyDescent="0.2">
      <c r="A11" s="128" t="s">
        <v>5</v>
      </c>
      <c r="B11" s="141">
        <v>0.10045058960128679</v>
      </c>
      <c r="C11" s="141">
        <v>2.8121904193785484E-3</v>
      </c>
      <c r="D11" s="188">
        <v>4.7295929780457407E-2</v>
      </c>
      <c r="E11" s="141">
        <v>6.3604503765565576E-2</v>
      </c>
      <c r="F11" s="141">
        <v>8.6283115140023646E-3</v>
      </c>
      <c r="G11" s="188">
        <v>3.6494562033298893E-2</v>
      </c>
      <c r="H11" s="141">
        <v>3.5983254684320974E-2</v>
      </c>
      <c r="I11" s="141">
        <v>3.5503904044654172E-2</v>
      </c>
      <c r="J11" s="188">
        <v>4.3035035205641427E-2</v>
      </c>
      <c r="K11" s="150">
        <v>0.19486136114277194</v>
      </c>
      <c r="L11" s="150">
        <v>8.7870298369142605E-2</v>
      </c>
      <c r="M11" s="150">
        <v>0.34346005943947933</v>
      </c>
    </row>
    <row r="12" spans="1:466" s="163" customFormat="1" x14ac:dyDescent="0.2">
      <c r="A12" s="128" t="s">
        <v>65</v>
      </c>
      <c r="B12" s="141">
        <v>7.9722703639514725E-2</v>
      </c>
      <c r="C12" s="141">
        <v>8.6655112651646442E-4</v>
      </c>
      <c r="D12" s="188">
        <v>3.292894280762565E-2</v>
      </c>
      <c r="E12" s="141">
        <v>9.4454072790294621E-2</v>
      </c>
      <c r="F12" s="141">
        <v>7.7989601386481804E-3</v>
      </c>
      <c r="G12" s="188">
        <v>2.7729636048526862E-2</v>
      </c>
      <c r="H12" s="141">
        <v>3.292894280762565E-2</v>
      </c>
      <c r="I12" s="141">
        <v>2.8596187175043329E-2</v>
      </c>
      <c r="J12" s="188">
        <v>4.419410745233969E-2</v>
      </c>
      <c r="K12" s="150">
        <v>0.28076256499133451</v>
      </c>
      <c r="L12" s="150">
        <v>0.13344887348353551</v>
      </c>
      <c r="M12" s="150">
        <v>0.2365684575389948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  <c r="IX12" s="112"/>
      <c r="IY12" s="112"/>
      <c r="IZ12" s="112"/>
      <c r="JA12" s="112"/>
      <c r="JB12" s="112"/>
      <c r="JC12" s="112"/>
      <c r="JD12" s="112"/>
      <c r="JE12" s="112"/>
      <c r="JF12" s="112"/>
      <c r="JG12" s="112"/>
      <c r="JH12" s="112"/>
      <c r="JI12" s="112"/>
      <c r="JJ12" s="112"/>
      <c r="JK12" s="112"/>
      <c r="JL12" s="112"/>
      <c r="JM12" s="112"/>
      <c r="JN12" s="112"/>
      <c r="JO12" s="112"/>
      <c r="JP12" s="112"/>
      <c r="JQ12" s="112"/>
      <c r="JR12" s="112"/>
      <c r="JS12" s="112"/>
      <c r="JT12" s="112"/>
      <c r="JU12" s="112"/>
      <c r="JV12" s="112"/>
      <c r="JW12" s="112"/>
      <c r="JX12" s="112"/>
      <c r="JY12" s="112"/>
      <c r="JZ12" s="112"/>
      <c r="KA12" s="112"/>
      <c r="KB12" s="112"/>
      <c r="KC12" s="112"/>
      <c r="KD12" s="112"/>
      <c r="KE12" s="112"/>
      <c r="KF12" s="112"/>
      <c r="KG12" s="112"/>
      <c r="KH12" s="112"/>
      <c r="KI12" s="112"/>
      <c r="KJ12" s="112"/>
      <c r="KK12" s="112"/>
      <c r="KL12" s="112"/>
      <c r="KM12" s="112"/>
      <c r="KN12" s="112"/>
      <c r="KO12" s="112"/>
      <c r="KP12" s="112"/>
      <c r="KQ12" s="112"/>
      <c r="KR12" s="112"/>
      <c r="KS12" s="112"/>
      <c r="KT12" s="112"/>
      <c r="KU12" s="112"/>
      <c r="KV12" s="112"/>
      <c r="KW12" s="112"/>
      <c r="KX12" s="112"/>
      <c r="KY12" s="112"/>
      <c r="KZ12" s="112"/>
      <c r="LA12" s="112"/>
      <c r="LB12" s="112"/>
      <c r="LC12" s="112"/>
      <c r="LD12" s="112"/>
      <c r="LE12" s="112"/>
      <c r="LF12" s="112"/>
      <c r="LG12" s="112"/>
      <c r="LH12" s="112"/>
      <c r="LI12" s="112"/>
      <c r="LJ12" s="112"/>
      <c r="LK12" s="112"/>
      <c r="LL12" s="112"/>
      <c r="LM12" s="112"/>
      <c r="LN12" s="112"/>
      <c r="LO12" s="112"/>
      <c r="LP12" s="112"/>
      <c r="LQ12" s="112"/>
      <c r="LR12" s="112"/>
      <c r="LS12" s="112"/>
      <c r="LT12" s="112"/>
      <c r="LU12" s="112"/>
      <c r="LV12" s="112"/>
      <c r="LW12" s="112"/>
      <c r="LX12" s="112"/>
      <c r="LY12" s="112"/>
      <c r="LZ12" s="112"/>
      <c r="MA12" s="112"/>
      <c r="MB12" s="112"/>
      <c r="MC12" s="112"/>
      <c r="MD12" s="112"/>
      <c r="ME12" s="112"/>
      <c r="MF12" s="112"/>
      <c r="MG12" s="112"/>
      <c r="MH12" s="112"/>
      <c r="MI12" s="112"/>
      <c r="MJ12" s="112"/>
      <c r="MK12" s="112"/>
      <c r="ML12" s="112"/>
      <c r="MM12" s="112"/>
      <c r="MN12" s="112"/>
      <c r="MO12" s="112"/>
      <c r="MP12" s="112"/>
      <c r="MQ12" s="112"/>
      <c r="MR12" s="112"/>
      <c r="MS12" s="112"/>
      <c r="MT12" s="112"/>
      <c r="MU12" s="112"/>
      <c r="MV12" s="112"/>
      <c r="MW12" s="112"/>
      <c r="MX12" s="112"/>
      <c r="MY12" s="112"/>
      <c r="MZ12" s="112"/>
      <c r="NA12" s="112"/>
      <c r="NB12" s="112"/>
      <c r="NC12" s="112"/>
      <c r="ND12" s="112"/>
      <c r="NE12" s="112"/>
      <c r="NF12" s="112"/>
      <c r="NG12" s="112"/>
      <c r="NH12" s="112"/>
      <c r="NI12" s="112"/>
      <c r="NJ12" s="112"/>
      <c r="NK12" s="112"/>
      <c r="NL12" s="112"/>
      <c r="NM12" s="112"/>
      <c r="NN12" s="112"/>
      <c r="NO12" s="112"/>
      <c r="NP12" s="112"/>
      <c r="NQ12" s="112"/>
      <c r="NR12" s="112"/>
      <c r="NS12" s="112"/>
      <c r="NT12" s="112"/>
      <c r="NU12" s="112"/>
      <c r="NV12" s="112"/>
      <c r="NW12" s="112"/>
      <c r="NX12" s="112"/>
      <c r="NY12" s="112"/>
      <c r="NZ12" s="112"/>
      <c r="OA12" s="112"/>
      <c r="OB12" s="112"/>
      <c r="OC12" s="112"/>
      <c r="OD12" s="112"/>
      <c r="OE12" s="112"/>
      <c r="OF12" s="112"/>
      <c r="OG12" s="112"/>
      <c r="OH12" s="112"/>
      <c r="OI12" s="112"/>
      <c r="OJ12" s="112"/>
      <c r="OK12" s="112"/>
      <c r="OL12" s="112"/>
      <c r="OM12" s="112"/>
      <c r="ON12" s="112"/>
      <c r="OO12" s="112"/>
      <c r="OP12" s="112"/>
      <c r="OQ12" s="112"/>
      <c r="OR12" s="112"/>
      <c r="OS12" s="112"/>
      <c r="OT12" s="112"/>
      <c r="OU12" s="112"/>
      <c r="OV12" s="112"/>
      <c r="OW12" s="112"/>
      <c r="OX12" s="112"/>
      <c r="OY12" s="112"/>
      <c r="OZ12" s="112"/>
      <c r="PA12" s="112"/>
      <c r="PB12" s="112"/>
      <c r="PC12" s="112"/>
      <c r="PD12" s="112"/>
      <c r="PE12" s="112"/>
      <c r="PF12" s="112"/>
      <c r="PG12" s="112"/>
      <c r="PH12" s="112"/>
      <c r="PI12" s="112"/>
      <c r="PJ12" s="112"/>
      <c r="PK12" s="112"/>
      <c r="PL12" s="112"/>
      <c r="PM12" s="112"/>
      <c r="PN12" s="112"/>
      <c r="PO12" s="112"/>
      <c r="PP12" s="112"/>
      <c r="PQ12" s="112"/>
      <c r="PR12" s="112"/>
      <c r="PS12" s="112"/>
      <c r="PT12" s="112"/>
      <c r="PU12" s="112"/>
      <c r="PV12" s="112"/>
      <c r="PW12" s="112"/>
      <c r="PX12" s="112"/>
      <c r="PY12" s="112"/>
      <c r="PZ12" s="112"/>
      <c r="QA12" s="112"/>
      <c r="QB12" s="112"/>
      <c r="QC12" s="112"/>
      <c r="QD12" s="112"/>
      <c r="QE12" s="112"/>
      <c r="QF12" s="112"/>
      <c r="QG12" s="112"/>
      <c r="QH12" s="112"/>
      <c r="QI12" s="112"/>
      <c r="QJ12" s="112"/>
      <c r="QK12" s="112"/>
      <c r="QL12" s="112"/>
      <c r="QM12" s="112"/>
      <c r="QN12" s="112"/>
      <c r="QO12" s="112"/>
      <c r="QP12" s="112"/>
      <c r="QQ12" s="112"/>
      <c r="QR12" s="112"/>
      <c r="QS12" s="112"/>
      <c r="QT12" s="112"/>
      <c r="QU12" s="112"/>
      <c r="QV12" s="112"/>
      <c r="QW12" s="112"/>
      <c r="QX12" s="112"/>
    </row>
    <row r="13" spans="1:466" x14ac:dyDescent="0.2">
      <c r="A13" s="128" t="s">
        <v>66</v>
      </c>
      <c r="B13" s="141">
        <v>7.5337331334332833E-2</v>
      </c>
      <c r="C13" s="141">
        <v>2.6236881559220391E-3</v>
      </c>
      <c r="D13" s="188">
        <v>1.5742128935532233E-2</v>
      </c>
      <c r="E13" s="141">
        <v>4.572713643178411E-2</v>
      </c>
      <c r="F13" s="141">
        <v>5.9970014992503746E-3</v>
      </c>
      <c r="G13" s="188">
        <v>1.2743628185907047E-2</v>
      </c>
      <c r="H13" s="141">
        <v>3.9730134932533731E-2</v>
      </c>
      <c r="I13" s="141">
        <v>3.4107946026986503E-2</v>
      </c>
      <c r="J13" s="188">
        <v>2.0989505247376312E-2</v>
      </c>
      <c r="K13" s="150">
        <v>0.27586206896551724</v>
      </c>
      <c r="L13" s="150">
        <v>0.24287856071964017</v>
      </c>
      <c r="M13" s="150">
        <v>0.22826086956521741</v>
      </c>
    </row>
    <row r="14" spans="1:466" s="163" customFormat="1" ht="16" thickBot="1" x14ac:dyDescent="0.25">
      <c r="A14" s="174" t="s">
        <v>64</v>
      </c>
      <c r="B14" s="175">
        <v>4.6706586826347304E-2</v>
      </c>
      <c r="C14" s="175">
        <v>2.3952095808383233E-3</v>
      </c>
      <c r="D14" s="189">
        <v>4.6706586826347304E-2</v>
      </c>
      <c r="E14" s="175">
        <v>7.6646706586826346E-2</v>
      </c>
      <c r="F14" s="175">
        <v>1.7964071856287425E-2</v>
      </c>
      <c r="G14" s="189">
        <v>4.790419161676647E-2</v>
      </c>
      <c r="H14" s="175">
        <v>2.1556886227544911E-2</v>
      </c>
      <c r="I14" s="175">
        <v>0.14610778443113773</v>
      </c>
      <c r="J14" s="189">
        <v>6.5868263473053898E-2</v>
      </c>
      <c r="K14" s="173">
        <v>0.22275449101796405</v>
      </c>
      <c r="L14" s="173">
        <v>0.13652694610778443</v>
      </c>
      <c r="M14" s="173">
        <v>0.16886227544910179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  <c r="QI14" s="112"/>
      <c r="QJ14" s="112"/>
      <c r="QK14" s="112"/>
      <c r="QL14" s="112"/>
      <c r="QM14" s="112"/>
      <c r="QN14" s="112"/>
      <c r="QO14" s="112"/>
      <c r="QP14" s="112"/>
      <c r="QQ14" s="112"/>
      <c r="QR14" s="112"/>
      <c r="QS14" s="112"/>
      <c r="QT14" s="112"/>
      <c r="QU14" s="112"/>
      <c r="QV14" s="112"/>
      <c r="QW14" s="112"/>
      <c r="QX14" s="112"/>
    </row>
    <row r="15" spans="1:466" ht="16" thickTop="1" x14ac:dyDescent="0.2">
      <c r="A15" s="112"/>
    </row>
    <row r="16" spans="1:466" x14ac:dyDescent="0.2">
      <c r="A16" s="115" t="s">
        <v>70</v>
      </c>
      <c r="C16" s="144"/>
      <c r="D16" s="144"/>
    </row>
    <row r="17" spans="1:2" x14ac:dyDescent="0.2">
      <c r="A17" s="128" t="s">
        <v>99</v>
      </c>
    </row>
    <row r="18" spans="1:2" x14ac:dyDescent="0.2">
      <c r="A18" s="210" t="s">
        <v>121</v>
      </c>
    </row>
    <row r="20" spans="1:2" x14ac:dyDescent="0.2">
      <c r="B20" s="121"/>
    </row>
    <row r="21" spans="1:2" x14ac:dyDescent="0.2">
      <c r="B21" s="121"/>
    </row>
    <row r="22" spans="1:2" x14ac:dyDescent="0.2">
      <c r="B22" s="121"/>
    </row>
    <row r="23" spans="1:2" x14ac:dyDescent="0.2">
      <c r="B23" s="121"/>
    </row>
  </sheetData>
  <mergeCells count="4">
    <mergeCell ref="E3:G3"/>
    <mergeCell ref="H3:J3"/>
    <mergeCell ref="K3:M3"/>
    <mergeCell ref="B3:D3"/>
  </mergeCells>
  <pageMargins left="0.7" right="0.7" top="0.75" bottom="0.75" header="0.3" footer="0.3"/>
  <pageSetup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zoomScale="90" zoomScaleNormal="90" workbookViewId="0">
      <selection activeCell="F38" sqref="F38"/>
    </sheetView>
  </sheetViews>
  <sheetFormatPr baseColWidth="10" defaultColWidth="9.1640625" defaultRowHeight="15" x14ac:dyDescent="0.2"/>
  <cols>
    <col min="1" max="1" width="40.83203125" style="119" customWidth="1"/>
    <col min="2" max="2" width="9.1640625" style="114"/>
    <col min="3" max="3" width="5" style="114" customWidth="1"/>
    <col min="4" max="16384" width="9.1640625" style="114"/>
  </cols>
  <sheetData>
    <row r="1" spans="1:5" x14ac:dyDescent="0.2">
      <c r="A1" s="114" t="s">
        <v>130</v>
      </c>
    </row>
    <row r="2" spans="1:5" s="145" customFormat="1" ht="16" thickBot="1" x14ac:dyDescent="0.25">
      <c r="A2" s="167"/>
      <c r="B2" s="167"/>
    </row>
    <row r="3" spans="1:5" s="145" customFormat="1" ht="16" thickTop="1" x14ac:dyDescent="0.2">
      <c r="A3" s="138" t="s">
        <v>0</v>
      </c>
      <c r="B3" s="190">
        <v>4.1681983830863774E-3</v>
      </c>
      <c r="C3" s="135"/>
    </row>
    <row r="4" spans="1:5" x14ac:dyDescent="0.2">
      <c r="A4" s="138" t="s">
        <v>1</v>
      </c>
      <c r="B4" s="141">
        <v>0.11328526397142469</v>
      </c>
      <c r="C4" s="112"/>
      <c r="D4" s="115"/>
      <c r="E4" s="115"/>
    </row>
    <row r="5" spans="1:5" ht="15.75" customHeight="1" x14ac:dyDescent="0.2">
      <c r="A5" s="138" t="s">
        <v>45</v>
      </c>
      <c r="B5" s="141">
        <v>5.0597297039131857E-2</v>
      </c>
      <c r="C5" s="112"/>
      <c r="D5" s="147"/>
      <c r="E5" s="115"/>
    </row>
    <row r="6" spans="1:5" x14ac:dyDescent="0.2">
      <c r="A6" s="138" t="s">
        <v>3</v>
      </c>
      <c r="B6" s="141">
        <v>4.4371050704396578E-2</v>
      </c>
      <c r="C6" s="112"/>
      <c r="D6" s="115"/>
      <c r="E6" s="115"/>
    </row>
    <row r="7" spans="1:5" x14ac:dyDescent="0.2">
      <c r="A7" s="138" t="s">
        <v>63</v>
      </c>
      <c r="B7" s="141">
        <v>1.2620378437678199E-3</v>
      </c>
      <c r="C7" s="112"/>
      <c r="D7" s="115"/>
      <c r="E7" s="115"/>
    </row>
    <row r="8" spans="1:5" x14ac:dyDescent="0.2">
      <c r="A8" s="138" t="s">
        <v>5</v>
      </c>
      <c r="B8" s="141">
        <v>0.70638515889809039</v>
      </c>
      <c r="C8" s="112"/>
      <c r="D8" s="115"/>
      <c r="E8" s="115"/>
    </row>
    <row r="9" spans="1:5" ht="15.75" customHeight="1" x14ac:dyDescent="0.2">
      <c r="A9" s="138" t="s">
        <v>65</v>
      </c>
      <c r="B9" s="141">
        <v>8.1221976825974831E-3</v>
      </c>
      <c r="C9" s="112"/>
      <c r="D9" s="115"/>
      <c r="E9" s="115"/>
    </row>
    <row r="10" spans="1:5" x14ac:dyDescent="0.2">
      <c r="A10" s="138" t="s">
        <v>66</v>
      </c>
      <c r="B10" s="141">
        <v>2.7220651107322424E-2</v>
      </c>
      <c r="C10" s="112"/>
      <c r="D10" s="115"/>
      <c r="E10" s="115"/>
    </row>
    <row r="11" spans="1:5" ht="16" thickBot="1" x14ac:dyDescent="0.25">
      <c r="A11" s="172" t="s">
        <v>64</v>
      </c>
      <c r="B11" s="175">
        <v>4.4588144370182332E-2</v>
      </c>
      <c r="C11" s="112"/>
      <c r="D11" s="115"/>
      <c r="E11" s="115"/>
    </row>
    <row r="12" spans="1:5" ht="16" thickTop="1" x14ac:dyDescent="0.2">
      <c r="A12" s="128"/>
      <c r="B12" s="112"/>
      <c r="C12" s="112"/>
      <c r="D12" s="115"/>
      <c r="E12" s="115"/>
    </row>
    <row r="13" spans="1:5" x14ac:dyDescent="0.2">
      <c r="A13" s="115" t="s">
        <v>70</v>
      </c>
      <c r="B13" s="112"/>
      <c r="C13" s="112"/>
      <c r="D13" s="115"/>
      <c r="E13" s="115"/>
    </row>
    <row r="14" spans="1:5" x14ac:dyDescent="0.2">
      <c r="A14" s="128" t="s">
        <v>99</v>
      </c>
      <c r="B14" s="147"/>
      <c r="C14" s="115"/>
      <c r="D14" s="115"/>
      <c r="E14" s="115"/>
    </row>
    <row r="15" spans="1:5" x14ac:dyDescent="0.2">
      <c r="A15" s="210" t="s">
        <v>121</v>
      </c>
      <c r="B15" s="115"/>
      <c r="C15" s="115"/>
      <c r="D15" s="115"/>
      <c r="E15" s="115"/>
    </row>
    <row r="21" spans="1:2" s="115" customFormat="1" x14ac:dyDescent="0.2">
      <c r="A21" s="119"/>
      <c r="B21" s="1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"/>
  <sheetViews>
    <sheetView zoomScale="90" zoomScaleNormal="90" workbookViewId="0"/>
  </sheetViews>
  <sheetFormatPr baseColWidth="10" defaultColWidth="9.1640625" defaultRowHeight="15" x14ac:dyDescent="0.2"/>
  <cols>
    <col min="1" max="1" width="37.5" style="119" customWidth="1"/>
    <col min="2" max="3" width="12.5" style="114" customWidth="1"/>
    <col min="4" max="4" width="12.5" style="115" customWidth="1"/>
    <col min="5" max="5" width="14.83203125" style="115" customWidth="1"/>
    <col min="6" max="6" width="5" style="114" customWidth="1"/>
    <col min="7" max="16384" width="9.1640625" style="114"/>
  </cols>
  <sheetData>
    <row r="1" spans="1:7" x14ac:dyDescent="0.2">
      <c r="A1" s="114" t="s">
        <v>131</v>
      </c>
    </row>
    <row r="2" spans="1:7" x14ac:dyDescent="0.2">
      <c r="B2" s="146"/>
      <c r="C2" s="115"/>
      <c r="D2" s="146"/>
    </row>
    <row r="3" spans="1:7" s="145" customFormat="1" ht="65" thickBot="1" x14ac:dyDescent="0.25">
      <c r="A3" s="166"/>
      <c r="B3" s="177" t="s">
        <v>73</v>
      </c>
      <c r="C3" s="177" t="s">
        <v>10</v>
      </c>
      <c r="D3" s="177" t="s">
        <v>11</v>
      </c>
      <c r="E3" s="177" t="s">
        <v>78</v>
      </c>
    </row>
    <row r="4" spans="1:7" s="145" customFormat="1" ht="15.75" customHeight="1" thickTop="1" x14ac:dyDescent="0.2">
      <c r="A4" s="180" t="s">
        <v>76</v>
      </c>
      <c r="B4" s="190">
        <v>0.28992424878355183</v>
      </c>
      <c r="C4" s="190">
        <v>0.25348724791807176</v>
      </c>
      <c r="D4" s="190">
        <v>0.27469006260981321</v>
      </c>
      <c r="E4" s="190">
        <v>0.18189844068856323</v>
      </c>
    </row>
    <row r="5" spans="1:7" x14ac:dyDescent="0.2">
      <c r="A5" s="138" t="s">
        <v>0</v>
      </c>
      <c r="B5" s="182">
        <v>0.2673611111111111</v>
      </c>
      <c r="C5" s="182">
        <v>0.26041666666666669</v>
      </c>
      <c r="D5" s="182">
        <v>0.27916666666666667</v>
      </c>
      <c r="E5" s="182">
        <v>0.19305555555555556</v>
      </c>
      <c r="F5" s="115"/>
      <c r="G5" s="115"/>
    </row>
    <row r="6" spans="1:7" x14ac:dyDescent="0.2">
      <c r="A6" s="138" t="s">
        <v>1</v>
      </c>
      <c r="B6" s="121">
        <v>0.30388123770345199</v>
      </c>
      <c r="C6" s="121">
        <v>0.29289419219664259</v>
      </c>
      <c r="D6" s="121">
        <v>0.30464777576206659</v>
      </c>
      <c r="E6" s="121">
        <v>9.8576794337838877E-2</v>
      </c>
      <c r="F6" s="115"/>
      <c r="G6" s="115"/>
    </row>
    <row r="7" spans="1:7" x14ac:dyDescent="0.2">
      <c r="A7" s="138" t="s">
        <v>45</v>
      </c>
      <c r="B7" s="121">
        <v>0.21001144164759725</v>
      </c>
      <c r="C7" s="121">
        <v>0.28524027459954232</v>
      </c>
      <c r="D7" s="121">
        <v>0.31830663615560639</v>
      </c>
      <c r="E7" s="121">
        <v>0.18644164759725398</v>
      </c>
      <c r="F7" s="115"/>
      <c r="G7" s="115"/>
    </row>
    <row r="8" spans="1:7" x14ac:dyDescent="0.2">
      <c r="A8" s="138" t="s">
        <v>3</v>
      </c>
      <c r="B8" s="121">
        <v>0.22917346206536629</v>
      </c>
      <c r="C8" s="121">
        <v>0.26629264792223889</v>
      </c>
      <c r="D8" s="121">
        <v>0.29427881792680538</v>
      </c>
      <c r="E8" s="121">
        <v>0.21025507208558941</v>
      </c>
      <c r="F8" s="115"/>
      <c r="G8" s="115"/>
    </row>
    <row r="9" spans="1:7" x14ac:dyDescent="0.2">
      <c r="A9" s="138" t="s">
        <v>63</v>
      </c>
      <c r="B9" s="121">
        <v>0.18577981651376146</v>
      </c>
      <c r="C9" s="121">
        <v>0.24082568807339449</v>
      </c>
      <c r="D9" s="121">
        <v>0.34633027522935778</v>
      </c>
      <c r="E9" s="121">
        <v>0.22706422018348627</v>
      </c>
      <c r="F9" s="115"/>
      <c r="G9" s="115"/>
    </row>
    <row r="10" spans="1:7" x14ac:dyDescent="0.2">
      <c r="A10" s="138" t="s">
        <v>5</v>
      </c>
      <c r="B10" s="121">
        <v>0.31733302736880065</v>
      </c>
      <c r="C10" s="121">
        <v>0.2533878059474588</v>
      </c>
      <c r="D10" s="121">
        <v>0.23995131885738638</v>
      </c>
      <c r="E10" s="121">
        <v>0.1893278478263542</v>
      </c>
      <c r="F10" s="115"/>
      <c r="G10" s="115"/>
    </row>
    <row r="11" spans="1:7" x14ac:dyDescent="0.2">
      <c r="A11" s="138" t="s">
        <v>65</v>
      </c>
      <c r="B11" s="121">
        <v>0.18745545260156807</v>
      </c>
      <c r="C11" s="121">
        <v>0.23022095509622237</v>
      </c>
      <c r="D11" s="121">
        <v>0.34533143264433358</v>
      </c>
      <c r="E11" s="121">
        <v>0.23699215965787596</v>
      </c>
      <c r="F11" s="115"/>
      <c r="G11" s="115"/>
    </row>
    <row r="12" spans="1:7" ht="15.75" customHeight="1" x14ac:dyDescent="0.2">
      <c r="A12" s="138" t="s">
        <v>66</v>
      </c>
      <c r="B12" s="121">
        <v>0.14834113143343258</v>
      </c>
      <c r="C12" s="121">
        <v>0.19491705657167163</v>
      </c>
      <c r="D12" s="121">
        <v>0.41843896214376863</v>
      </c>
      <c r="E12" s="121">
        <v>0.23830284985112721</v>
      </c>
      <c r="F12" s="115"/>
      <c r="G12" s="115"/>
    </row>
    <row r="13" spans="1:7" ht="16" thickBot="1" x14ac:dyDescent="0.25">
      <c r="A13" s="172" t="s">
        <v>64</v>
      </c>
      <c r="B13" s="191">
        <v>8.1537263048558822E-2</v>
      </c>
      <c r="C13" s="191">
        <v>0.14587120228512074</v>
      </c>
      <c r="D13" s="191">
        <v>0.57686315242794084</v>
      </c>
      <c r="E13" s="191">
        <v>0.19572838223837966</v>
      </c>
      <c r="F13" s="115"/>
      <c r="G13" s="115"/>
    </row>
    <row r="14" spans="1:7" ht="16" thickTop="1" x14ac:dyDescent="0.2">
      <c r="B14" s="112"/>
      <c r="C14" s="112"/>
      <c r="D14" s="112"/>
      <c r="E14" s="112"/>
      <c r="F14" s="115"/>
      <c r="G14" s="115"/>
    </row>
    <row r="15" spans="1:7" x14ac:dyDescent="0.2">
      <c r="A15" s="112" t="s">
        <v>70</v>
      </c>
      <c r="B15" s="112"/>
      <c r="C15" s="112"/>
      <c r="D15" s="112"/>
      <c r="E15" s="112"/>
      <c r="F15" s="115"/>
      <c r="G15" s="115"/>
    </row>
    <row r="16" spans="1:7" x14ac:dyDescent="0.2">
      <c r="A16" s="128" t="s">
        <v>99</v>
      </c>
      <c r="B16" s="112"/>
      <c r="C16" s="112"/>
      <c r="D16" s="112"/>
      <c r="E16" s="121"/>
      <c r="F16" s="115"/>
      <c r="G16" s="115"/>
    </row>
    <row r="17" spans="1:7" x14ac:dyDescent="0.2">
      <c r="A17" s="210" t="s">
        <v>121</v>
      </c>
      <c r="B17" s="112"/>
      <c r="C17" s="112"/>
      <c r="D17" s="112"/>
      <c r="E17" s="112"/>
      <c r="F17" s="115"/>
      <c r="G17" s="115"/>
    </row>
    <row r="18" spans="1:7" x14ac:dyDescent="0.2">
      <c r="A18" s="128"/>
      <c r="B18" s="143"/>
      <c r="C18" s="143"/>
      <c r="D18" s="112"/>
      <c r="E18" s="121"/>
    </row>
    <row r="19" spans="1:7" x14ac:dyDescent="0.2">
      <c r="A19" s="128"/>
      <c r="B19" s="143"/>
      <c r="C19" s="143"/>
      <c r="D19" s="112"/>
      <c r="E19" s="112"/>
    </row>
    <row r="20" spans="1:7" x14ac:dyDescent="0.2">
      <c r="A20" s="128"/>
      <c r="B20" s="143"/>
      <c r="C20" s="143"/>
      <c r="D20" s="112"/>
      <c r="E20" s="112"/>
    </row>
    <row r="21" spans="1:7" x14ac:dyDescent="0.2">
      <c r="A21" s="128"/>
      <c r="B21" s="143"/>
      <c r="C21" s="143"/>
      <c r="D21" s="112"/>
      <c r="E21" s="112"/>
    </row>
    <row r="22" spans="1:7" x14ac:dyDescent="0.2">
      <c r="A22" s="128"/>
      <c r="B22" s="143"/>
      <c r="C22" s="143"/>
      <c r="D22" s="112"/>
      <c r="E22" s="112"/>
    </row>
    <row r="23" spans="1:7" x14ac:dyDescent="0.2">
      <c r="A23" s="128"/>
      <c r="B23" s="143"/>
      <c r="C23" s="143"/>
      <c r="D23" s="112"/>
      <c r="E23" s="1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DC6918979114C9235E7B8217FCB4D" ma:contentTypeVersion="8" ma:contentTypeDescription="Create a new document." ma:contentTypeScope="" ma:versionID="85a4ec841043e02dec60bfed9ee9fb97">
  <xsd:schema xmlns:xsd="http://www.w3.org/2001/XMLSchema" xmlns:xs="http://www.w3.org/2001/XMLSchema" xmlns:p="http://schemas.microsoft.com/office/2006/metadata/properties" xmlns:ns2="ef9dc3ff-541d-4160-b3de-84477249441d" targetNamespace="http://schemas.microsoft.com/office/2006/metadata/properties" ma:root="true" ma:fieldsID="5ef30460e732b0af6b247d923b76fbf2" ns2:_="">
    <xsd:import namespace="ef9dc3ff-541d-4160-b3de-844772494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dc3ff-541d-4160-b3de-844772494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BFF343-0E11-4DA6-A6B4-2E402F00372E}"/>
</file>

<file path=customXml/itemProps2.xml><?xml version="1.0" encoding="utf-8"?>
<ds:datastoreItem xmlns:ds="http://schemas.openxmlformats.org/officeDocument/2006/customXml" ds:itemID="{DBF0EFFF-547B-4193-BE13-EF3BFD83FC02}"/>
</file>

<file path=customXml/itemProps3.xml><?xml version="1.0" encoding="utf-8"?>
<ds:datastoreItem xmlns:ds="http://schemas.openxmlformats.org/officeDocument/2006/customXml" ds:itemID="{D0D830EE-9441-47D7-9CC8-BA99B91BE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F10.1</vt:lpstr>
      <vt:lpstr>F10.2</vt:lpstr>
      <vt:lpstr>F10.3</vt:lpstr>
      <vt:lpstr>36.2</vt:lpstr>
      <vt:lpstr>F10.4</vt:lpstr>
      <vt:lpstr>F10.5</vt:lpstr>
      <vt:lpstr>T10.1</vt:lpstr>
      <vt:lpstr>F10.6</vt:lpstr>
      <vt:lpstr>F10.7</vt:lpstr>
      <vt:lpstr>T10.2</vt:lpstr>
      <vt:lpstr>F10.8</vt:lpstr>
      <vt:lpstr>F10.9</vt:lpstr>
      <vt:lpstr>T10.3</vt:lpstr>
      <vt:lpstr>F10.10</vt:lpstr>
      <vt:lpstr>F10.11</vt:lpstr>
      <vt:lpstr>T10.4</vt:lpstr>
      <vt:lpstr>F10.12</vt:lpstr>
      <vt:lpstr>F10.13</vt:lpstr>
      <vt:lpstr>F10.14</vt:lpstr>
      <vt:lpstr>F10.15</vt:lpstr>
      <vt:lpstr>F10.16</vt:lpstr>
      <vt:lpstr>F10.17</vt:lpstr>
      <vt:lpstr>F10.18</vt:lpstr>
      <vt:lpstr>F10.19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Turk, Jonathan M.</dc:creator>
  <cp:lastModifiedBy>Hansen, Britta</cp:lastModifiedBy>
  <cp:lastPrinted>2018-07-25T13:25:37Z</cp:lastPrinted>
  <dcterms:created xsi:type="dcterms:W3CDTF">2018-02-01T14:08:37Z</dcterms:created>
  <dcterms:modified xsi:type="dcterms:W3CDTF">2020-08-31T23:20:11Z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0x010100C7FDC6918979114C9235E7B8217FCB4D</vt:lpwstr>
  </property>
</Properties>
</file>